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khalildab/Desktop/MCI/DGC/DFAASI/BM/PADSPF/Budget/Costing/"/>
    </mc:Choice>
  </mc:AlternateContent>
  <xr:revisionPtr revIDLastSave="0" documentId="13_ncr:1_{D70C911C-18E5-7D4B-875E-5369F36554BC}" xr6:coauthVersionLast="47" xr6:coauthVersionMax="47" xr10:uidLastSave="{00000000-0000-0000-0000-000000000000}"/>
  <bookViews>
    <workbookView xWindow="160" yWindow="500" windowWidth="21320" windowHeight="16000" xr2:uid="{6B0365EA-9B10-45AC-8139-E913F3D26774}"/>
  </bookViews>
  <sheets>
    <sheet name="Feuil1" sheetId="1"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C83" i="1" l="1"/>
  <c r="C76" i="1" s="1"/>
  <c r="C79" i="1"/>
  <c r="D63" i="1"/>
  <c r="C29" i="1"/>
  <c r="D35" i="1" s="1"/>
  <c r="D38" i="1" l="1"/>
  <c r="D32" i="1"/>
  <c r="D33" i="1"/>
  <c r="D30" i="1"/>
  <c r="D34" i="1"/>
  <c r="D31" i="1"/>
  <c r="D29" i="1" l="1"/>
  <c r="C97" i="1" l="1"/>
  <c r="C94" i="1"/>
  <c r="C85" i="1"/>
  <c r="C3" i="1"/>
  <c r="C45" i="1"/>
  <c r="C80" i="1"/>
  <c r="C74" i="1"/>
  <c r="C60" i="1" s="1"/>
  <c r="C122" i="1" l="1"/>
  <c r="D77" i="1"/>
  <c r="C78" i="1"/>
  <c r="C81" i="1"/>
  <c r="C39" i="1" l="1"/>
  <c r="C114" i="1"/>
  <c r="C111" i="1"/>
  <c r="D41" i="1" l="1"/>
  <c r="D40" i="1"/>
  <c r="D44" i="1"/>
  <c r="D43" i="1"/>
  <c r="D42" i="1"/>
  <c r="C84" i="1"/>
  <c r="C2" i="1"/>
  <c r="D39" i="1" l="1"/>
  <c r="C59" i="1"/>
  <c r="C137" i="1" s="1"/>
</calcChain>
</file>

<file path=xl/sharedStrings.xml><?xml version="1.0" encoding="utf-8"?>
<sst xmlns="http://schemas.openxmlformats.org/spreadsheetml/2006/main" count="254" uniqueCount="149">
  <si>
    <t>Intitulé</t>
  </si>
  <si>
    <t>Catégorie</t>
  </si>
  <si>
    <t xml:space="preserve">Enveloppe Macro budget </t>
  </si>
  <si>
    <t>Commentaires</t>
  </si>
  <si>
    <t>Composante 1 - Ameliorer le climat des Affaires</t>
  </si>
  <si>
    <t>1.1 Simplification de l'enregistrement des entreprises et des licences</t>
  </si>
  <si>
    <t>Consultant firme</t>
  </si>
  <si>
    <t>Assistance technique pour la modification des réglementations et la mise en conformité des processus administratifs</t>
  </si>
  <si>
    <t>Consultant</t>
  </si>
  <si>
    <t>Développement du système d’information et de suivi digitalisé des entreprises et licences</t>
  </si>
  <si>
    <t>Acquisition d’équipements technique  (y compris équipements solaires) pour les équipes en charge du suivi digitalisé des entreprises et licences</t>
  </si>
  <si>
    <t>équipement</t>
  </si>
  <si>
    <t>Développement et mise en œuvre d’un programme de formation du personnel au suivi digitalisé des entreprises et licences</t>
  </si>
  <si>
    <t>Ateliers de sensibilisation des parties prenantes au suivi digitalisé des entreprises et licences</t>
  </si>
  <si>
    <t>frais opérationnels</t>
  </si>
  <si>
    <t>Opérations d'enregistrement des entreprises et des licences dans les provinces</t>
  </si>
  <si>
    <t>Soutien au secrétariat du groupes de travail chargés de la mise en oeuvre des réformes du climat des affaires pour le pilier</t>
  </si>
  <si>
    <t>Solde budgétaire pour les années 2, 3, 4, 5 et 6</t>
  </si>
  <si>
    <t>1.2 Promotion de la Justice Commerciale</t>
  </si>
  <si>
    <t>Diagnostic du cadre de fonctionnement des tribunaux de commerce et des besoins de mise a jour du cadre législatif et du code de procédure commercial</t>
  </si>
  <si>
    <t>Rédaction des spécifications pour le  système d’information et de suivi digitalisé des procédures commerciales et assistance pour la mise en oeuvre</t>
  </si>
  <si>
    <t>Développement et mise en œuvre d’un programme de formation du personnel au suivi digitalisé des procédures commerciales</t>
  </si>
  <si>
    <t>Rénovation partielle des locaux des tribunaux de commerce</t>
  </si>
  <si>
    <t>Ateliers de sensibilisation des parties prenantes au suivi digitalisé des procédures commerciales</t>
  </si>
  <si>
    <t>Développement d'un manuel de procédures commerciales et refonte du cadre legislatif applicable aux procedures commerciales</t>
  </si>
  <si>
    <t>Ateliers de sensibilisation des parties prenantes au nouveau cadre réglementaire applicable aux procédures commerciales</t>
  </si>
  <si>
    <t>Développement et mise en œuvre d’un programme de formation des magistrats, greffiers, avocats et auxiliaires de justice</t>
  </si>
  <si>
    <t>Soutien au secrétariat du groupe de travail chargé de la mise en oeuvre des reformes du climat des affaires pour le pilier</t>
  </si>
  <si>
    <t>1.3 Integration des modalites sur le commerce et les investissements de la ZLECAF dans le droit national</t>
  </si>
  <si>
    <t>Assistance technique pour la mise en oeuvre des reformes de la ZLECAF</t>
  </si>
  <si>
    <t xml:space="preserve">Mise a jour des regulations nationales pour s'assurer de la consistance entre les reglementations nationales et la ZLECAF </t>
  </si>
  <si>
    <t>Développement et mise en œuvre d’un programme de formation des douaniers et autres officiels sur les nouvelles procedures commerciales alignees a la ZLECAF</t>
  </si>
  <si>
    <t>Ateliers de sensibilisation des parties prenantes sur les nouvelles procedures commerciales alignees a la ZLECAF</t>
  </si>
  <si>
    <t>Soutien au secretariats du groupes de travail charges de la mise en oeuvre des reformes du climat des affaires pour le pilier</t>
  </si>
  <si>
    <t>1.4 Amelioration de la reglementation, de la transparence et de l'acces a l'information</t>
  </si>
  <si>
    <t>1.5 Promotion du dialogue public-privé</t>
  </si>
  <si>
    <t>Mise en œuvre des mécanismes de suivi et d'évaluation (S&amp;E) liés aux réformes du climat d'investissement</t>
  </si>
  <si>
    <t>Plusieurs contrats</t>
  </si>
  <si>
    <t>Etude pour l'identification des régimes économiques suspensifs et lutte contre la fraude et la contrebande</t>
  </si>
  <si>
    <t>Etude sur le potentiel et l'impact du secteur informel et préparation d'une politique du gouvernement pour favoriser la migration du secteur informel vers le secteur formel</t>
  </si>
  <si>
    <t>Etude de faisabilité pour la mise en place d'un guichet unique pour le Commerce Extérieur</t>
  </si>
  <si>
    <t xml:space="preserve">Composante 2 - Soutien a l'ecosysteme entrepreneurial </t>
  </si>
  <si>
    <t>2.1 Construction et operationalisation du CDE</t>
  </si>
  <si>
    <t>Construction du CDE</t>
  </si>
  <si>
    <t xml:space="preserve">Travaux de construction du CDE et sa connexion aux services publics </t>
  </si>
  <si>
    <t>Equipe CDE</t>
  </si>
  <si>
    <t>Sélection d’un cabinet : recrutement de l'equipe du CDE</t>
  </si>
  <si>
    <t xml:space="preserve">Recrutement du DG intérimaire du CDE </t>
  </si>
  <si>
    <t>Deux ans</t>
  </si>
  <si>
    <t>Staff CDE</t>
  </si>
  <si>
    <t>Véhicules CDE</t>
  </si>
  <si>
    <t>Depenses de fonctionnement CDE</t>
  </si>
  <si>
    <t>Cinq ans</t>
  </si>
  <si>
    <t>Location temporaires locaux CDE pendant la construction</t>
  </si>
  <si>
    <t>Trois ans</t>
  </si>
  <si>
    <t>Frais fixe fonctionnement (elec, eau, carburant, entretien véhicules, gardiennage)</t>
  </si>
  <si>
    <t>2.2 Amelioration des capacites et l'adoption des technologies par les PME</t>
  </si>
  <si>
    <t>Services rendus aux beneficiaires des programmes dans differentes filieres  (plusieurs sous-contrats)</t>
  </si>
  <si>
    <t>dont pour l’artisanat et le textile</t>
  </si>
  <si>
    <t>dont pour l’agroalimentaire</t>
  </si>
  <si>
    <t>dont pour les services numériques</t>
  </si>
  <si>
    <t>dont pour les solutions économes en énergie renouvelable et en eau</t>
  </si>
  <si>
    <t xml:space="preserve">Subventions </t>
  </si>
  <si>
    <t>Composante 3 - Promotion de l'acces au financement des PMEs</t>
  </si>
  <si>
    <t>1. Microfinance</t>
  </si>
  <si>
    <t>Sélection d’un cabinet pour réaliser le diagnostic du secteur de la microfinance</t>
  </si>
  <si>
    <t>Acquisition des outils informatiques tels que des serveurs et des équipements pour la supervision basée sur les risques</t>
  </si>
  <si>
    <t>Sélection d’un cabinet pour la mise en place de l’outil de supervision basée sur les risques et la notation des institutions de microfinance</t>
  </si>
  <si>
    <t>Renforcement des capacites du superviseur national et notation des SFD</t>
  </si>
  <si>
    <t>2.Education financiere</t>
  </si>
  <si>
    <t>Sélection d’une firme pour concevoir les modules d’éducation financière et dérouler la campagne d’information, sensibilisation et d’éducation</t>
  </si>
  <si>
    <t>Activites d'education, d'information et de sensibilisation</t>
  </si>
  <si>
    <t>3.Fonds de garantie</t>
  </si>
  <si>
    <t>Structuration fonds de garantie</t>
  </si>
  <si>
    <t>Capital du fonds de garantie</t>
  </si>
  <si>
    <t>Dotation des garanties</t>
  </si>
  <si>
    <t>Sélection d’un cabinet chargé de l'assistance technique à l'accréditation du Fonds de garantie auprès de la commission bancaire</t>
  </si>
  <si>
    <t xml:space="preserve">Sélection d’un cabinet chargé du recrutement de l'équipe dirigeante de la société de garantie </t>
  </si>
  <si>
    <t>Sélection d’un cabinet pour l'assistance technique à l'opérationnalisation des garanties</t>
  </si>
  <si>
    <t>Equipe fonds de garantie</t>
  </si>
  <si>
    <t>Staff Fonds de Garantie</t>
  </si>
  <si>
    <t>Véhicules Fonds de Garantie</t>
  </si>
  <si>
    <t xml:space="preserve">Location temporaires locaux fonds de garantie </t>
  </si>
  <si>
    <t>4. Soutien a la mise en place d'un systeme national de mediation financiere</t>
  </si>
  <si>
    <t>Etude de faisabilité pour la mise en place d'un systeme national de mediation financiere</t>
  </si>
  <si>
    <t>5. Soutien au demarrage de la Societe Nationale de Recouvrement</t>
  </si>
  <si>
    <t>Etude pour la structuration de la Societe Nationale de Recouvrement de Creances</t>
  </si>
  <si>
    <t>6. Soutien au Comite National de Credit</t>
  </si>
  <si>
    <t>7. Soutien a la mise en oeuvre de la Caisse des Dépôts</t>
  </si>
  <si>
    <t>Solde budgétaire global composante 3  pour les années 2, 3, 4, 5 et 6</t>
  </si>
  <si>
    <t xml:space="preserve">Composante 4 - Unite de Gestion du projet </t>
  </si>
  <si>
    <t>Staff UGP</t>
  </si>
  <si>
    <t>Consultant individuel</t>
  </si>
  <si>
    <t>Location locaux UGP</t>
  </si>
  <si>
    <t>Réunions stratégiques du CTP</t>
  </si>
  <si>
    <t>Réunions du Comité de pilotage + Atelier démarage, mi-parcours et clôture (13 réunions)</t>
  </si>
  <si>
    <t>Organisation differents ateliers et conferences (5 par ans, 30 sur l'ensemble du projet)</t>
  </si>
  <si>
    <t>Solde budgétaire global composante 4 pour soutien aux composantes 1, 2 et 3   pour les années 2, 3, 4, 5 et 6</t>
  </si>
  <si>
    <t>TOTAL PROJET</t>
  </si>
  <si>
    <t>Evaluation et nouvelle architecture du processus d'enregistrement des entreprises et des licences</t>
  </si>
  <si>
    <t>Rédaction des spécifications pour le  système d’information et de suivi digitalisé des entreprises et des licences</t>
  </si>
  <si>
    <t>Étude pour la mise en place d'une stratégie de développement du commerce numérique</t>
  </si>
  <si>
    <t>Appui aux missions regulières de contrôle et de Supervsion des IMFs</t>
  </si>
  <si>
    <t>Acquisition des moyens roulants pour realiser les missions sur terrain auprès des IMFs</t>
  </si>
  <si>
    <t>Dépense de fonctionnement</t>
  </si>
  <si>
    <t>1.6 Soutien aux projets de l'Ordre des Notaires</t>
  </si>
  <si>
    <t>Matériels et équipements informatique CDE</t>
  </si>
  <si>
    <t>Renforcement des capacités du Personnel</t>
  </si>
  <si>
    <t>Activités en matière de sauvegarde environnementale</t>
  </si>
  <si>
    <t xml:space="preserve">Equipements UGP (informatique, mobiliers consommables de bureaux, salle de réunion) </t>
  </si>
  <si>
    <t>Frais fixe fonctionnement (elec, eau, carburant, entretien véhicules et groupes, gardiennage, maintenance informatique, pièces administratives, frais de com' et transport, publicité, équipements gestion du parc)</t>
  </si>
  <si>
    <t>Evaluation à mi-parcours et à la fin du projet</t>
  </si>
  <si>
    <t>Véhicules UGP</t>
  </si>
  <si>
    <t>Programme d'assainissement du secteur d'IMFs (plusieurs actions (plusieurs initiatives tels: Activites de renforcement des capacites des IMFs, conseil, veille, d'accompagnement , d'aministration d'aide, retrait d'agrement etc.)</t>
  </si>
  <si>
    <t>Ateliers de sensibilisation des parties prenantes à l’outil de supervision basée sur les risques et la notation des institutions de microfinance</t>
  </si>
  <si>
    <t>Assistance technique aux assujetis (établissements de crédit, IMFs etc. ) du fonds de garantie</t>
  </si>
  <si>
    <t>Quatre ans</t>
  </si>
  <si>
    <t>Soutien au secretariat du groupes de travail charges de la mise en oeuvre des reformes du climat des affaires pour le pilier</t>
  </si>
  <si>
    <t>Evaluation sur le cadre reglementaire necessaire a l'alignement des politiques nationales en matiere de commerce avec la ZLECAF</t>
  </si>
  <si>
    <t>Acquisition du système d’information et de suivi digitalisé des procédures commerciales, des équipements technique (y compris équipements solaires) pour les équipes et installation</t>
  </si>
  <si>
    <t>Frais d'entretien et de fonctionnement</t>
  </si>
  <si>
    <t xml:space="preserve">Archivage et documentation </t>
  </si>
  <si>
    <t>Amélioration de la procédure de délivrance des certificats d'origine</t>
  </si>
  <si>
    <t>Deploiement d'un mecanisme de gestion des plaintes des usagers (entrepreneurs) des services proposes par les impôts et les douanes</t>
  </si>
  <si>
    <t>Ateliers de sensibilisation des parties prenantes sur les nouveaux sites et services offerts</t>
  </si>
  <si>
    <t>Etude de faisabilité pour la création des entrepôts sous douanes</t>
  </si>
  <si>
    <t>Deploiement, formation et maintenance pour une plateforme numérique avec tous les services et  les informations necessaires pour mener a bien ses activites tout au long du cycle entrepreneurial</t>
  </si>
  <si>
    <t>Assistance technique pour la mise à jour de la Charte Nationale des Investissements</t>
  </si>
  <si>
    <t>Projets stratégiques de digitalisation</t>
  </si>
  <si>
    <t>Contrat de design technique, architectural et maîtrise d’œuvre pour le Centre de Développement des Entreprises (conditionné au titre foncier)</t>
  </si>
  <si>
    <t>Matériels et équipements informatique Fonds de garantie</t>
  </si>
  <si>
    <t>Sélection d’un cabinet chargé de la gestion du fonds de subventions : 12 % du montant de la subvention</t>
  </si>
  <si>
    <t xml:space="preserve">Rénovation partielle des locaux du guichet unique ( ou contruction) </t>
  </si>
  <si>
    <t>Appui institutionnel ( Direction générale du Commerce et Direction Générale en charge des partenariats internationaux)</t>
  </si>
  <si>
    <t>equipement</t>
  </si>
  <si>
    <t xml:space="preserve">Acquisition véhicules pour le Tribunal de Commerce </t>
  </si>
  <si>
    <t>Etude pour la mise en place d'une Start-up Act en collaboration avec les incubateurs retenus dans le Plan Tchad Connexion 2030</t>
  </si>
  <si>
    <t>Assistance Technique pour la mise en place d'une base de données au profit du CNEF</t>
  </si>
  <si>
    <t>Assistance technique et étude pour l'opérationnalisation de la chambre de l'entrepreunariat feminin et des jeunes (CNEF)y compris l'appui à la preparation des elections</t>
  </si>
  <si>
    <t xml:space="preserve">Globalement, l'enveloppe pour le Climat des Affaires est passé de 12M$ a 13,265M$. Cela s'est justifié lors de l'épreuve du costing montrant que les besoins en termes d'amélioration du climat des affaire sont nombreux. </t>
  </si>
  <si>
    <t xml:space="preserve">1. Concernant le point "Rénovation partielle des locaux du guichet unique ( ou contruction)", d'après l'ANIE, il serait dommage d'investir tel montant dans la rénovation d'un bâtiment qui ne leur appartient pas et qu'ils quitteront prochainement car l'ANIE vient d'obtenir un Décret leur allouant un terrain. L'ANIE souhaite donc que cette enveloppe soit plutot redirigée vers la construction, même partielle, du véritable siège de l'ANIE. Petit bémol : cela n'a pas été discutée auparavant avec la BM et cela n'a donc pas été pris en compte dans le PEES, le PMPP et le PPSD, la "construction" sera donc difficilement acceptée par la Banque mondiale. 
2. L'activité "Soutien au secrétariat du groupes de travail chargés de la mise en oeuvre des réformes du climat des affaires pour le pilier" est une activité transversale qui fait référence au mécanisme pour les réformes du climat qui sera mis en place suite à l'étude présente dans le PPA suivante :  "Étude pour formuler des propositions de révision de la configuration institutionnelle des réformes du climat d’investissement"
3. Globalement, le budget alloué à cette composante n'a pas changé. </t>
  </si>
  <si>
    <t xml:space="preserve">1. Pour ce qui est de la justice commerciale, les 3 dernières activités ont été ajoutées (véhicules + fonctionnement + archivage). 
2. Globalement, le budget alloué à cette composante n'a pas changé. </t>
  </si>
  <si>
    <t xml:space="preserve">1.Le budget alloué à cette sous-compisante est passé de 1,5M$ à 1,65M$. 
2. Cette hausse est liée à l'ajout des deux activités en rouge proposées par la CCIAMA "certificats d'origine et création des entrepôts sous douanes" </t>
  </si>
  <si>
    <t>1. Le budget alloué à cette sous-composante est passé de 1,5M$ à 2,385M$.
2. Cela s'explique par l'activité de la plateforme numérique qui se veut structurante : les 1,6M$ Integre le développement de la plateforme numérique, l'equipe en charge de la gestion du site, l'hebergement, et les couts de collecte et de dissemination de l'information en utilisant plusieurs plateformes et reseaux sociaux sur cinq ans 
3. Pour le déploiement d'un mécanisme de gestion des plaintes et des usagers, il est proposé de l'axer uniquement sur les impôts et les douanes car l'axer sur tous les secteurs seraient très côuteux.</t>
  </si>
  <si>
    <t>Renforcement des capacités pour la mise en œuvre des réformes du climat des affaires et soutien technique continu pour la mise en œuvre des plans d'action</t>
  </si>
  <si>
    <t xml:space="preserve">1. Le budget alloué à cette sous-composante a légèrmeent diminué en passant de 1,5M$ à 1,43M$
2. Toutes les études présentes sont celles identofiées par le CTP lors du rapport de consultation effectué en janvier 2025, ces études concourent au déveleloppemnet du secteur privé et à la promotion du dialogue PPP
</t>
  </si>
  <si>
    <t>1. Sous-composante nouvelle au profit de la Chambre des Notaires pour la digitalisation des actes notariats</t>
  </si>
  <si>
    <t>1. Le budget de 40M$ et celui des sous-composante sont restés inchangés
2. Ce qui change, c'est l'activité "Contrat de design technique, architectural et maîtrise d’œuvre pour le Centre de Développement des Entreprises (conditionné au titre foncier)" qui a été proposé ici plutot que dans le PPA pour 539000$. En effet, le PPA est un Don d'une durée d'un an et cette activité peut durer plus d'un an, ce risque doit donc être évité. De plus, l'enveloppe de 539000 est peu pour cette activité qui est estimée à 750000$.</t>
  </si>
  <si>
    <t>ici, la partie nationale propose 12% pour le montant de la subvention du cabinet, au lieu des 15% proposés par la BM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</si>
</sst>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_ ;_ * \(#,##0.00\)_ ;_ * &quot;-&quot;??_)_ ;_ @_ "/>
  </numFmts>
  <fonts count="11" x14ac:knownFonts="1">
    <font>
      <sz val="11"/>
      <color theme="1"/>
      <name val="Aptos Narrow"/>
      <family val="2"/>
      <scheme val="minor"/>
    </font>
    <font>
      <b/>
      <sz val="9"/>
      <color theme="1"/>
      <name val="Aptos Narrow"/>
      <family val="2"/>
      <scheme val="minor"/>
    </font>
    <font>
      <b/>
      <sz val="10"/>
      <color theme="1"/>
      <name val="Aptos Narrow"/>
      <family val="2"/>
      <scheme val="minor"/>
    </font>
    <font>
      <sz val="9"/>
      <color theme="1"/>
      <name val="Aptos Narrow"/>
      <family val="2"/>
      <scheme val="minor"/>
    </font>
    <font>
      <i/>
      <sz val="9"/>
      <color theme="1"/>
      <name val="Aptos Narrow"/>
      <family val="2"/>
      <scheme val="minor"/>
    </font>
    <font>
      <b/>
      <i/>
      <sz val="9"/>
      <color theme="1"/>
      <name val="Aptos Narrow"/>
      <family val="2"/>
      <scheme val="minor"/>
    </font>
    <font>
      <i/>
      <sz val="9"/>
      <name val="Aptos Narrow"/>
      <family val="2"/>
      <scheme val="minor"/>
    </font>
    <font>
      <i/>
      <sz val="9"/>
      <color theme="1"/>
      <name val="Aptos Narrow"/>
      <scheme val="minor"/>
    </font>
    <font>
      <sz val="9"/>
      <color theme="1"/>
      <name val="Aptos Narrow"/>
      <scheme val="minor"/>
    </font>
    <font>
      <sz val="11"/>
      <color theme="1"/>
      <name val="Aptos Narrow"/>
      <family val="2"/>
      <scheme val="minor"/>
    </font>
    <font>
      <b/>
      <i/>
      <sz val="9"/>
      <color theme="1"/>
      <name val="Aptos Narrow"/>
      <scheme val="minor"/>
    </font>
  </fonts>
  <fills count="8">
    <fill>
      <patternFill patternType="none"/>
    </fill>
    <fill>
      <patternFill patternType="gray125"/>
    </fill>
    <fill>
      <patternFill patternType="solid">
        <fgColor theme="0"/>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FF0000"/>
        <bgColor indexed="64"/>
      </patternFill>
    </fill>
    <fill>
      <patternFill patternType="solid">
        <fgColor theme="7"/>
        <bgColor indexed="64"/>
      </patternFill>
    </fill>
  </fills>
  <borders count="1">
    <border>
      <left/>
      <right/>
      <top/>
      <bottom/>
      <diagonal/>
    </border>
  </borders>
  <cellStyleXfs count="3">
    <xf numFmtId="0" fontId="0" fillId="0" borderId="0"/>
    <xf numFmtId="43" fontId="9" fillId="0" borderId="0" applyFont="0" applyFill="0" applyBorder="0" applyAlignment="0" applyProtection="0"/>
    <xf numFmtId="9" fontId="9" fillId="0" borderId="0" applyFont="0" applyFill="0" applyBorder="0" applyAlignment="0" applyProtection="0"/>
  </cellStyleXfs>
  <cellXfs count="71">
    <xf numFmtId="0" fontId="0" fillId="0" borderId="0" xfId="0"/>
    <xf numFmtId="0" fontId="0" fillId="2" borderId="0" xfId="0" applyFill="1"/>
    <xf numFmtId="0" fontId="1" fillId="2" borderId="0" xfId="0" applyFont="1" applyFill="1" applyAlignment="1">
      <alignment wrapText="1"/>
    </xf>
    <xf numFmtId="0" fontId="1" fillId="2" borderId="0" xfId="0" applyFont="1" applyFill="1"/>
    <xf numFmtId="3" fontId="1" fillId="2" borderId="0" xfId="0" applyNumberFormat="1" applyFont="1" applyFill="1"/>
    <xf numFmtId="0" fontId="2" fillId="3" borderId="0" xfId="0" applyFont="1" applyFill="1" applyAlignment="1">
      <alignment horizontal="left"/>
    </xf>
    <xf numFmtId="0" fontId="2" fillId="3" borderId="0" xfId="0" applyFont="1" applyFill="1" applyAlignment="1">
      <alignment horizontal="center"/>
    </xf>
    <xf numFmtId="3" fontId="2" fillId="3" borderId="0" xfId="0" applyNumberFormat="1" applyFont="1" applyFill="1"/>
    <xf numFmtId="3" fontId="2" fillId="2" borderId="0" xfId="0" applyNumberFormat="1" applyFont="1" applyFill="1"/>
    <xf numFmtId="0" fontId="1" fillId="4" borderId="0" xfId="0" applyFont="1" applyFill="1"/>
    <xf numFmtId="3" fontId="1" fillId="4" borderId="0" xfId="0" applyNumberFormat="1" applyFont="1" applyFill="1"/>
    <xf numFmtId="0" fontId="3" fillId="2" borderId="0" xfId="0" applyFont="1" applyFill="1" applyAlignment="1">
      <alignment wrapText="1"/>
    </xf>
    <xf numFmtId="0" fontId="3" fillId="2" borderId="0" xfId="0" applyFont="1" applyFill="1"/>
    <xf numFmtId="3" fontId="3" fillId="2" borderId="0" xfId="0" applyNumberFormat="1" applyFont="1" applyFill="1"/>
    <xf numFmtId="3" fontId="4" fillId="2" borderId="0" xfId="0" applyNumberFormat="1" applyFont="1" applyFill="1"/>
    <xf numFmtId="3" fontId="5" fillId="2" borderId="0" xfId="0" applyNumberFormat="1" applyFont="1" applyFill="1"/>
    <xf numFmtId="0" fontId="3" fillId="2" borderId="0" xfId="0" applyFont="1" applyFill="1" applyAlignment="1">
      <alignment horizontal="right" wrapText="1"/>
    </xf>
    <xf numFmtId="0" fontId="4" fillId="2" borderId="0" xfId="0" applyFont="1" applyFill="1"/>
    <xf numFmtId="3" fontId="3" fillId="0" borderId="0" xfId="0" applyNumberFormat="1" applyFont="1"/>
    <xf numFmtId="0" fontId="5" fillId="5" borderId="0" xfId="0" applyFont="1" applyFill="1"/>
    <xf numFmtId="3" fontId="5" fillId="5" borderId="0" xfId="0" applyNumberFormat="1" applyFont="1" applyFill="1"/>
    <xf numFmtId="0" fontId="4" fillId="2" borderId="0" xfId="0" applyFont="1" applyFill="1" applyAlignment="1">
      <alignment wrapText="1"/>
    </xf>
    <xf numFmtId="0" fontId="6" fillId="2" borderId="0" xfId="0" applyFont="1" applyFill="1" applyAlignment="1">
      <alignment wrapText="1"/>
    </xf>
    <xf numFmtId="0" fontId="6" fillId="2" borderId="0" xfId="0" applyFont="1" applyFill="1"/>
    <xf numFmtId="0" fontId="5" fillId="2" borderId="0" xfId="0" applyFont="1" applyFill="1" applyAlignment="1">
      <alignment wrapText="1"/>
    </xf>
    <xf numFmtId="0" fontId="4" fillId="0" borderId="0" xfId="0" applyFont="1" applyAlignment="1">
      <alignment wrapText="1"/>
    </xf>
    <xf numFmtId="0" fontId="4" fillId="0" borderId="0" xfId="0" applyFont="1"/>
    <xf numFmtId="3" fontId="4" fillId="0" borderId="0" xfId="0" applyNumberFormat="1" applyFont="1"/>
    <xf numFmtId="0" fontId="3" fillId="0" borderId="0" xfId="0" applyFont="1"/>
    <xf numFmtId="0" fontId="6" fillId="0" borderId="0" xfId="0" applyFont="1" applyAlignment="1">
      <alignment wrapText="1"/>
    </xf>
    <xf numFmtId="0" fontId="1" fillId="0" borderId="0" xfId="0" applyFont="1" applyAlignment="1">
      <alignment wrapText="1"/>
    </xf>
    <xf numFmtId="0" fontId="1" fillId="0" borderId="0" xfId="0" applyFont="1"/>
    <xf numFmtId="3" fontId="1" fillId="0" borderId="0" xfId="0" applyNumberFormat="1" applyFont="1"/>
    <xf numFmtId="0" fontId="2" fillId="0" borderId="0" xfId="0" applyFont="1"/>
    <xf numFmtId="0" fontId="2" fillId="0" borderId="0" xfId="0" applyFont="1" applyAlignment="1">
      <alignment horizontal="left"/>
    </xf>
    <xf numFmtId="3" fontId="2" fillId="0" borderId="0" xfId="0" applyNumberFormat="1" applyFont="1"/>
    <xf numFmtId="0" fontId="3" fillId="0" borderId="0" xfId="0" applyFont="1" applyAlignment="1">
      <alignment wrapText="1"/>
    </xf>
    <xf numFmtId="0" fontId="5" fillId="0" borderId="0" xfId="0" applyFont="1" applyAlignment="1">
      <alignment wrapText="1"/>
    </xf>
    <xf numFmtId="0" fontId="6" fillId="0" borderId="0" xfId="0" applyFont="1"/>
    <xf numFmtId="0" fontId="2" fillId="0" borderId="0" xfId="0" applyFont="1" applyAlignment="1">
      <alignment wrapText="1"/>
    </xf>
    <xf numFmtId="3" fontId="4" fillId="2" borderId="0" xfId="0" applyNumberFormat="1" applyFont="1" applyFill="1" applyAlignment="1">
      <alignment vertical="center"/>
    </xf>
    <xf numFmtId="3" fontId="7" fillId="2" borderId="0" xfId="0" applyNumberFormat="1" applyFont="1" applyFill="1" applyAlignment="1">
      <alignment vertical="center"/>
    </xf>
    <xf numFmtId="0" fontId="3" fillId="2" borderId="0" xfId="0" applyFont="1" applyFill="1" applyAlignment="1">
      <alignment vertical="center" wrapText="1"/>
    </xf>
    <xf numFmtId="0" fontId="3" fillId="2" borderId="0" xfId="0" applyFont="1" applyFill="1" applyAlignment="1">
      <alignment vertical="center"/>
    </xf>
    <xf numFmtId="3" fontId="7" fillId="2" borderId="0" xfId="0" applyNumberFormat="1" applyFont="1" applyFill="1"/>
    <xf numFmtId="0" fontId="8" fillId="0" borderId="0" xfId="0" applyFont="1"/>
    <xf numFmtId="3" fontId="8" fillId="0" borderId="0" xfId="0" applyNumberFormat="1" applyFont="1"/>
    <xf numFmtId="9" fontId="4" fillId="2" borderId="0" xfId="2" applyFont="1" applyFill="1"/>
    <xf numFmtId="9" fontId="3" fillId="2" borderId="0" xfId="2" applyFont="1" applyFill="1"/>
    <xf numFmtId="9" fontId="0" fillId="2" borderId="0" xfId="2" applyFont="1" applyFill="1"/>
    <xf numFmtId="9" fontId="1" fillId="2" borderId="0" xfId="2" applyFont="1" applyFill="1"/>
    <xf numFmtId="3" fontId="10" fillId="2" borderId="0" xfId="0" applyNumberFormat="1" applyFont="1" applyFill="1" applyAlignment="1">
      <alignment vertical="center"/>
    </xf>
    <xf numFmtId="9" fontId="3" fillId="0" borderId="0" xfId="0" applyNumberFormat="1" applyFont="1" applyAlignment="1">
      <alignment horizontal="center"/>
    </xf>
    <xf numFmtId="0" fontId="3" fillId="0" borderId="0" xfId="0" applyFont="1" applyAlignment="1">
      <alignment horizontal="center"/>
    </xf>
    <xf numFmtId="43" fontId="3" fillId="0" borderId="0" xfId="1" applyFont="1" applyBorder="1" applyAlignment="1">
      <alignment horizontal="center"/>
    </xf>
    <xf numFmtId="0" fontId="8" fillId="2" borderId="0" xfId="0" applyFont="1" applyFill="1"/>
    <xf numFmtId="3" fontId="2" fillId="6" borderId="0" xfId="0" applyNumberFormat="1" applyFont="1" applyFill="1"/>
    <xf numFmtId="3" fontId="1" fillId="6" borderId="0" xfId="0" applyNumberFormat="1" applyFont="1" applyFill="1"/>
    <xf numFmtId="3" fontId="3" fillId="6" borderId="0" xfId="0" applyNumberFormat="1" applyFont="1" applyFill="1"/>
    <xf numFmtId="0" fontId="3" fillId="6" borderId="0" xfId="0" applyFont="1" applyFill="1" applyAlignment="1">
      <alignment wrapText="1"/>
    </xf>
    <xf numFmtId="0" fontId="3" fillId="6" borderId="0" xfId="0" applyFont="1" applyFill="1"/>
    <xf numFmtId="3" fontId="4" fillId="6" borderId="0" xfId="0" applyNumberFormat="1" applyFont="1" applyFill="1" applyAlignment="1">
      <alignment vertical="center"/>
    </xf>
    <xf numFmtId="0" fontId="1" fillId="6" borderId="0" xfId="0" applyFont="1" applyFill="1" applyAlignment="1">
      <alignment wrapText="1"/>
    </xf>
    <xf numFmtId="0" fontId="3" fillId="7" borderId="0" xfId="0" applyFont="1" applyFill="1" applyAlignment="1">
      <alignment wrapText="1"/>
    </xf>
    <xf numFmtId="3" fontId="8" fillId="2" borderId="0" xfId="0" applyNumberFormat="1" applyFont="1" applyFill="1"/>
    <xf numFmtId="0" fontId="0" fillId="2" borderId="0" xfId="0" applyFill="1" applyAlignment="1">
      <alignment horizontal="center" vertical="top" wrapText="1"/>
    </xf>
    <xf numFmtId="0" fontId="0" fillId="2" borderId="0" xfId="0" applyFill="1" applyAlignment="1">
      <alignment horizontal="left" vertical="center" wrapText="1"/>
    </xf>
    <xf numFmtId="0" fontId="0" fillId="2" borderId="0" xfId="0" applyFill="1" applyAlignment="1">
      <alignment horizontal="left" vertical="top" wrapText="1"/>
    </xf>
    <xf numFmtId="0" fontId="0" fillId="2" borderId="0" xfId="0" applyFill="1" applyAlignment="1">
      <alignment horizontal="left" vertical="top"/>
    </xf>
    <xf numFmtId="0" fontId="0" fillId="2" borderId="0" xfId="0" applyFill="1" applyAlignment="1">
      <alignment horizontal="left" vertical="center"/>
    </xf>
    <xf numFmtId="0" fontId="0" fillId="2" borderId="0" xfId="0" applyFill="1" applyAlignment="1">
      <alignment horizont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3583-71B8-4197-90DD-99EDC1298F4C}">
  <dimension ref="A1:J439"/>
  <sheetViews>
    <sheetView tabSelected="1" topLeftCell="A39" zoomScale="139" zoomScaleNormal="136" workbookViewId="0">
      <selection activeCell="A54" sqref="A54"/>
    </sheetView>
  </sheetViews>
  <sheetFormatPr baseColWidth="10" defaultColWidth="10.6640625" defaultRowHeight="15" x14ac:dyDescent="0.2"/>
  <cols>
    <col min="1" max="1" width="87.83203125" style="36" customWidth="1"/>
    <col min="2" max="2" width="23.5" style="28" customWidth="1"/>
    <col min="3" max="3" width="25.5" style="18" customWidth="1"/>
    <col min="4" max="4" width="21.83203125" style="13" customWidth="1"/>
    <col min="5" max="5" width="85" style="1" customWidth="1"/>
    <col min="6" max="16384" width="10.6640625" style="1"/>
  </cols>
  <sheetData>
    <row r="1" spans="1:5" x14ac:dyDescent="0.2">
      <c r="A1" s="2" t="s">
        <v>0</v>
      </c>
      <c r="B1" s="3" t="s">
        <v>1</v>
      </c>
      <c r="C1" s="4" t="s">
        <v>2</v>
      </c>
      <c r="D1" s="4" t="s">
        <v>3</v>
      </c>
      <c r="E1" s="65" t="s">
        <v>139</v>
      </c>
    </row>
    <row r="2" spans="1:5" ht="21" customHeight="1" x14ac:dyDescent="0.2">
      <c r="A2" s="5" t="s">
        <v>4</v>
      </c>
      <c r="B2" s="6"/>
      <c r="C2" s="56">
        <f>SUM(C3+C15+C29+D50+C39+C45+C57)</f>
        <v>13265000</v>
      </c>
      <c r="D2" s="8"/>
      <c r="E2" s="65"/>
    </row>
    <row r="3" spans="1:5" x14ac:dyDescent="0.2">
      <c r="A3" s="9" t="s">
        <v>5</v>
      </c>
      <c r="B3" s="10"/>
      <c r="C3" s="57">
        <f>SUM(C4:C14)</f>
        <v>4000000</v>
      </c>
      <c r="D3" s="4"/>
      <c r="E3" s="65"/>
    </row>
    <row r="4" spans="1:5" x14ac:dyDescent="0.2">
      <c r="A4" s="11" t="s">
        <v>99</v>
      </c>
      <c r="B4" s="12" t="s">
        <v>6</v>
      </c>
      <c r="C4" s="13">
        <v>350000</v>
      </c>
      <c r="E4" s="66" t="s">
        <v>140</v>
      </c>
    </row>
    <row r="5" spans="1:5" x14ac:dyDescent="0.2">
      <c r="A5" s="11" t="s">
        <v>100</v>
      </c>
      <c r="B5" s="12"/>
      <c r="C5" s="13">
        <v>250000</v>
      </c>
      <c r="E5" s="66"/>
    </row>
    <row r="6" spans="1:5" x14ac:dyDescent="0.2">
      <c r="A6" s="11" t="s">
        <v>7</v>
      </c>
      <c r="B6" s="12" t="s">
        <v>8</v>
      </c>
      <c r="C6" s="13">
        <v>400000</v>
      </c>
      <c r="E6" s="66"/>
    </row>
    <row r="7" spans="1:5" x14ac:dyDescent="0.2">
      <c r="A7" s="11" t="s">
        <v>9</v>
      </c>
      <c r="B7" s="12" t="s">
        <v>6</v>
      </c>
      <c r="C7" s="14">
        <v>300000</v>
      </c>
      <c r="D7" s="14"/>
      <c r="E7" s="66"/>
    </row>
    <row r="8" spans="1:5" ht="30" customHeight="1" x14ac:dyDescent="0.2">
      <c r="A8" s="11" t="s">
        <v>10</v>
      </c>
      <c r="B8" s="12" t="s">
        <v>11</v>
      </c>
      <c r="C8" s="14">
        <v>750000</v>
      </c>
      <c r="D8" s="14"/>
      <c r="E8" s="66"/>
    </row>
    <row r="9" spans="1:5" x14ac:dyDescent="0.2">
      <c r="A9" s="63" t="s">
        <v>132</v>
      </c>
      <c r="B9" s="12"/>
      <c r="C9" s="14">
        <v>750000</v>
      </c>
      <c r="D9" s="14"/>
      <c r="E9" s="66"/>
    </row>
    <row r="10" spans="1:5" x14ac:dyDescent="0.2">
      <c r="A10" s="11" t="s">
        <v>12</v>
      </c>
      <c r="B10" s="12" t="s">
        <v>6</v>
      </c>
      <c r="C10" s="14">
        <v>400000</v>
      </c>
      <c r="D10" s="14"/>
      <c r="E10" s="66"/>
    </row>
    <row r="11" spans="1:5" x14ac:dyDescent="0.2">
      <c r="A11" s="11" t="s">
        <v>13</v>
      </c>
      <c r="B11" s="12" t="s">
        <v>14</v>
      </c>
      <c r="C11" s="14">
        <v>200000</v>
      </c>
      <c r="D11" s="14"/>
      <c r="E11" s="66"/>
    </row>
    <row r="12" spans="1:5" x14ac:dyDescent="0.2">
      <c r="A12" s="11" t="s">
        <v>15</v>
      </c>
      <c r="B12" s="12" t="s">
        <v>14</v>
      </c>
      <c r="C12" s="14">
        <v>400000</v>
      </c>
      <c r="D12" s="14"/>
      <c r="E12" s="66"/>
    </row>
    <row r="13" spans="1:5" x14ac:dyDescent="0.2">
      <c r="A13" s="11" t="s">
        <v>16</v>
      </c>
      <c r="B13" s="12" t="s">
        <v>14</v>
      </c>
      <c r="C13" s="14">
        <v>150000</v>
      </c>
      <c r="D13" s="14"/>
      <c r="E13" s="66"/>
    </row>
    <row r="14" spans="1:5" x14ac:dyDescent="0.2">
      <c r="A14" s="2" t="s">
        <v>17</v>
      </c>
      <c r="B14" s="3" t="s">
        <v>14</v>
      </c>
      <c r="C14" s="15">
        <v>50000</v>
      </c>
      <c r="D14" s="14"/>
      <c r="E14" s="66"/>
    </row>
    <row r="15" spans="1:5" x14ac:dyDescent="0.2">
      <c r="A15" s="9" t="s">
        <v>18</v>
      </c>
      <c r="B15" s="10"/>
      <c r="C15" s="57">
        <f>SUM(C16:C28)</f>
        <v>3500000</v>
      </c>
      <c r="D15" s="4"/>
      <c r="E15" s="66" t="s">
        <v>141</v>
      </c>
    </row>
    <row r="16" spans="1:5" ht="28" x14ac:dyDescent="0.2">
      <c r="A16" s="11" t="s">
        <v>19</v>
      </c>
      <c r="B16" s="12" t="s">
        <v>8</v>
      </c>
      <c r="C16" s="13">
        <v>175000</v>
      </c>
      <c r="D16" s="14"/>
      <c r="E16" s="66"/>
    </row>
    <row r="17" spans="1:5" ht="28" x14ac:dyDescent="0.2">
      <c r="A17" s="11" t="s">
        <v>20</v>
      </c>
      <c r="B17" s="12" t="s">
        <v>6</v>
      </c>
      <c r="C17" s="13">
        <v>105000</v>
      </c>
      <c r="D17" s="14"/>
      <c r="E17" s="66"/>
    </row>
    <row r="18" spans="1:5" ht="28" x14ac:dyDescent="0.2">
      <c r="A18" s="11" t="s">
        <v>119</v>
      </c>
      <c r="B18" s="12" t="s">
        <v>11</v>
      </c>
      <c r="C18" s="13">
        <v>675000</v>
      </c>
      <c r="D18" s="14"/>
      <c r="E18" s="66"/>
    </row>
    <row r="19" spans="1:5" x14ac:dyDescent="0.2">
      <c r="A19" s="11" t="s">
        <v>21</v>
      </c>
      <c r="B19" s="12" t="s">
        <v>6</v>
      </c>
      <c r="C19" s="13">
        <v>200000</v>
      </c>
      <c r="D19" s="14"/>
      <c r="E19" s="66"/>
    </row>
    <row r="20" spans="1:5" x14ac:dyDescent="0.2">
      <c r="A20" s="11" t="s">
        <v>22</v>
      </c>
      <c r="B20" s="12" t="s">
        <v>6</v>
      </c>
      <c r="C20" s="13">
        <v>700000</v>
      </c>
      <c r="D20" s="14"/>
      <c r="E20" s="66"/>
    </row>
    <row r="21" spans="1:5" x14ac:dyDescent="0.2">
      <c r="A21" s="11" t="s">
        <v>23</v>
      </c>
      <c r="B21" s="12" t="s">
        <v>14</v>
      </c>
      <c r="C21" s="13">
        <v>145000</v>
      </c>
      <c r="D21" s="14"/>
      <c r="E21" s="66"/>
    </row>
    <row r="22" spans="1:5" x14ac:dyDescent="0.2">
      <c r="A22" s="11" t="s">
        <v>24</v>
      </c>
      <c r="B22" s="12" t="s">
        <v>6</v>
      </c>
      <c r="C22" s="13">
        <v>400000</v>
      </c>
      <c r="D22" s="14"/>
      <c r="E22" s="66"/>
    </row>
    <row r="23" spans="1:5" x14ac:dyDescent="0.2">
      <c r="A23" s="11" t="s">
        <v>25</v>
      </c>
      <c r="B23" s="12" t="s">
        <v>14</v>
      </c>
      <c r="C23" s="13">
        <v>200000</v>
      </c>
      <c r="D23" s="14"/>
      <c r="E23" s="66"/>
    </row>
    <row r="24" spans="1:5" x14ac:dyDescent="0.2">
      <c r="A24" s="11" t="s">
        <v>26</v>
      </c>
      <c r="B24" s="12" t="s">
        <v>6</v>
      </c>
      <c r="C24" s="13">
        <v>250000</v>
      </c>
      <c r="D24" s="14"/>
      <c r="E24" s="66"/>
    </row>
    <row r="25" spans="1:5" x14ac:dyDescent="0.2">
      <c r="A25" s="11" t="s">
        <v>27</v>
      </c>
      <c r="B25" s="12" t="s">
        <v>14</v>
      </c>
      <c r="C25" s="13">
        <v>300000</v>
      </c>
      <c r="D25" s="14"/>
      <c r="E25" s="66"/>
    </row>
    <row r="26" spans="1:5" x14ac:dyDescent="0.2">
      <c r="A26" s="11" t="s">
        <v>135</v>
      </c>
      <c r="B26" s="12" t="s">
        <v>14</v>
      </c>
      <c r="C26" s="13">
        <v>150000</v>
      </c>
      <c r="D26" s="14"/>
      <c r="E26" s="66"/>
    </row>
    <row r="27" spans="1:5" x14ac:dyDescent="0.2">
      <c r="A27" s="11" t="s">
        <v>120</v>
      </c>
      <c r="B27" s="12" t="s">
        <v>14</v>
      </c>
      <c r="C27" s="13">
        <v>100000</v>
      </c>
      <c r="D27" s="14"/>
      <c r="E27" s="66"/>
    </row>
    <row r="28" spans="1:5" x14ac:dyDescent="0.2">
      <c r="A28" s="11" t="s">
        <v>121</v>
      </c>
      <c r="B28" s="12"/>
      <c r="C28" s="58">
        <v>100000</v>
      </c>
      <c r="D28" s="14"/>
      <c r="E28" s="66"/>
    </row>
    <row r="29" spans="1:5" x14ac:dyDescent="0.2">
      <c r="A29" s="9" t="s">
        <v>28</v>
      </c>
      <c r="B29" s="10"/>
      <c r="C29" s="57">
        <f>SUM(C30:C38)</f>
        <v>1650000</v>
      </c>
      <c r="D29" s="50">
        <f>SUM(D30:D38)</f>
        <v>0.87878787878787878</v>
      </c>
    </row>
    <row r="30" spans="1:5" x14ac:dyDescent="0.2">
      <c r="A30" s="11" t="s">
        <v>118</v>
      </c>
      <c r="B30" s="12" t="s">
        <v>8</v>
      </c>
      <c r="C30" s="40">
        <v>150000</v>
      </c>
      <c r="D30" s="47">
        <f>C30/C29</f>
        <v>9.0909090909090912E-2</v>
      </c>
      <c r="E30" s="67" t="s">
        <v>142</v>
      </c>
    </row>
    <row r="31" spans="1:5" x14ac:dyDescent="0.2">
      <c r="A31" s="11" t="s">
        <v>29</v>
      </c>
      <c r="B31" s="12" t="s">
        <v>8</v>
      </c>
      <c r="C31" s="40">
        <v>400000</v>
      </c>
      <c r="D31" s="47">
        <f>C31/C29</f>
        <v>0.24242424242424243</v>
      </c>
      <c r="E31" s="68"/>
    </row>
    <row r="32" spans="1:5" x14ac:dyDescent="0.2">
      <c r="A32" s="11" t="s">
        <v>30</v>
      </c>
      <c r="B32" s="12" t="s">
        <v>8</v>
      </c>
      <c r="C32" s="40">
        <v>200000</v>
      </c>
      <c r="D32" s="47">
        <f>C32/C29</f>
        <v>0.12121212121212122</v>
      </c>
      <c r="E32" s="68"/>
    </row>
    <row r="33" spans="1:10" ht="28" x14ac:dyDescent="0.2">
      <c r="A33" s="11" t="s">
        <v>31</v>
      </c>
      <c r="B33" s="12" t="s">
        <v>6</v>
      </c>
      <c r="C33" s="40">
        <v>270000</v>
      </c>
      <c r="D33" s="47">
        <f>C33/C29</f>
        <v>0.16363636363636364</v>
      </c>
      <c r="E33" s="68"/>
    </row>
    <row r="34" spans="1:10" x14ac:dyDescent="0.2">
      <c r="A34" s="11" t="s">
        <v>32</v>
      </c>
      <c r="B34" s="12" t="s">
        <v>14</v>
      </c>
      <c r="C34" s="40">
        <v>180000</v>
      </c>
      <c r="D34" s="47">
        <f>C34/C29</f>
        <v>0.10909090909090909</v>
      </c>
      <c r="E34" s="68"/>
    </row>
    <row r="35" spans="1:10" x14ac:dyDescent="0.2">
      <c r="A35" s="11" t="s">
        <v>33</v>
      </c>
      <c r="B35" s="12" t="s">
        <v>14</v>
      </c>
      <c r="C35" s="40">
        <v>200000</v>
      </c>
      <c r="D35" s="47">
        <f>C35/C29</f>
        <v>0.12121212121212122</v>
      </c>
      <c r="E35" s="68"/>
    </row>
    <row r="36" spans="1:10" x14ac:dyDescent="0.2">
      <c r="A36" s="59" t="s">
        <v>122</v>
      </c>
      <c r="B36" s="60" t="s">
        <v>14</v>
      </c>
      <c r="C36" s="61">
        <v>100000</v>
      </c>
      <c r="D36" s="47"/>
      <c r="E36" s="68"/>
    </row>
    <row r="37" spans="1:10" x14ac:dyDescent="0.2">
      <c r="A37" s="59" t="s">
        <v>125</v>
      </c>
      <c r="B37" s="60"/>
      <c r="C37" s="61">
        <v>100000</v>
      </c>
      <c r="D37" s="47"/>
      <c r="E37" s="68"/>
    </row>
    <row r="38" spans="1:10" x14ac:dyDescent="0.2">
      <c r="A38" s="2" t="s">
        <v>17</v>
      </c>
      <c r="B38" s="3" t="s">
        <v>14</v>
      </c>
      <c r="C38" s="51">
        <v>50000</v>
      </c>
      <c r="D38" s="47">
        <f>C38/C29</f>
        <v>3.0303030303030304E-2</v>
      </c>
      <c r="E38" s="68"/>
    </row>
    <row r="39" spans="1:10" x14ac:dyDescent="0.2">
      <c r="A39" s="9" t="s">
        <v>34</v>
      </c>
      <c r="B39" s="10"/>
      <c r="C39" s="57">
        <f>SUM(C40:C44)</f>
        <v>2385000</v>
      </c>
      <c r="D39" s="47">
        <f>SUM(D40:D44)</f>
        <v>1</v>
      </c>
    </row>
    <row r="40" spans="1:10" ht="28" customHeight="1" x14ac:dyDescent="0.2">
      <c r="A40" s="11" t="s">
        <v>126</v>
      </c>
      <c r="B40" s="43" t="s">
        <v>6</v>
      </c>
      <c r="C40" s="40">
        <v>1600000</v>
      </c>
      <c r="D40" s="48">
        <f>C40/C39</f>
        <v>0.67085953878406712</v>
      </c>
      <c r="E40" s="67" t="s">
        <v>143</v>
      </c>
    </row>
    <row r="41" spans="1:10" ht="15" customHeight="1" x14ac:dyDescent="0.2">
      <c r="A41" s="59" t="s">
        <v>123</v>
      </c>
      <c r="B41" s="12" t="s">
        <v>6</v>
      </c>
      <c r="C41" s="40">
        <v>400000</v>
      </c>
      <c r="D41" s="47">
        <f>C41/C39</f>
        <v>0.16771488469601678</v>
      </c>
      <c r="E41" s="67"/>
    </row>
    <row r="42" spans="1:10" x14ac:dyDescent="0.2">
      <c r="A42" s="11" t="s">
        <v>124</v>
      </c>
      <c r="B42" s="12" t="s">
        <v>14</v>
      </c>
      <c r="C42" s="40">
        <v>200000</v>
      </c>
      <c r="D42" s="47">
        <f>C42/C39</f>
        <v>8.385744234800839E-2</v>
      </c>
      <c r="E42" s="67"/>
      <c r="F42" s="49"/>
      <c r="G42" s="49"/>
      <c r="H42" s="49"/>
      <c r="I42" s="49"/>
      <c r="J42" s="49"/>
    </row>
    <row r="43" spans="1:10" x14ac:dyDescent="0.2">
      <c r="A43" s="11" t="s">
        <v>117</v>
      </c>
      <c r="B43" s="12" t="s">
        <v>14</v>
      </c>
      <c r="C43" s="41">
        <v>185000</v>
      </c>
      <c r="D43" s="47">
        <f>C43/C39</f>
        <v>7.7568134171907763E-2</v>
      </c>
      <c r="E43" s="67"/>
      <c r="F43" s="49"/>
      <c r="G43" s="49"/>
      <c r="H43" s="49"/>
      <c r="I43" s="49"/>
      <c r="J43" s="49"/>
    </row>
    <row r="44" spans="1:10" x14ac:dyDescent="0.2">
      <c r="A44" s="2" t="s">
        <v>17</v>
      </c>
      <c r="B44" s="3" t="s">
        <v>14</v>
      </c>
      <c r="C44" s="15"/>
      <c r="D44" s="47">
        <f>C44/C39</f>
        <v>0</v>
      </c>
      <c r="E44" s="67"/>
      <c r="F44" s="49"/>
      <c r="G44" s="49"/>
      <c r="H44" s="49"/>
      <c r="I44" s="49"/>
      <c r="J44" s="49"/>
    </row>
    <row r="45" spans="1:10" x14ac:dyDescent="0.2">
      <c r="A45" s="9" t="s">
        <v>35</v>
      </c>
      <c r="B45" s="10"/>
      <c r="C45" s="10">
        <f>SUM(C46:C56)</f>
        <v>1430000</v>
      </c>
      <c r="D45" s="14"/>
    </row>
    <row r="46" spans="1:10" x14ac:dyDescent="0.2">
      <c r="A46" s="12" t="s">
        <v>36</v>
      </c>
      <c r="B46" s="12" t="s">
        <v>8</v>
      </c>
      <c r="C46" s="40">
        <v>150000</v>
      </c>
      <c r="D46" s="14"/>
      <c r="E46" s="66" t="s">
        <v>145</v>
      </c>
    </row>
    <row r="47" spans="1:10" ht="28" x14ac:dyDescent="0.2">
      <c r="A47" s="11" t="s">
        <v>144</v>
      </c>
      <c r="B47" s="12" t="s">
        <v>8</v>
      </c>
      <c r="C47" s="40">
        <v>180000</v>
      </c>
      <c r="D47" s="14" t="s">
        <v>37</v>
      </c>
      <c r="E47" s="69"/>
    </row>
    <row r="48" spans="1:10" ht="19" customHeight="1" x14ac:dyDescent="0.2">
      <c r="A48" s="12" t="s">
        <v>138</v>
      </c>
      <c r="B48" s="12" t="s">
        <v>8</v>
      </c>
      <c r="C48" s="40">
        <v>250000</v>
      </c>
      <c r="D48" s="14"/>
      <c r="E48" s="69"/>
    </row>
    <row r="49" spans="1:5" x14ac:dyDescent="0.2">
      <c r="A49" s="11" t="s">
        <v>38</v>
      </c>
      <c r="B49" s="12" t="s">
        <v>8</v>
      </c>
      <c r="C49" s="40">
        <v>120000</v>
      </c>
      <c r="D49" s="14"/>
      <c r="E49" s="69"/>
    </row>
    <row r="50" spans="1:5" ht="28" x14ac:dyDescent="0.2">
      <c r="A50" s="11" t="s">
        <v>39</v>
      </c>
      <c r="B50" s="12" t="s">
        <v>8</v>
      </c>
      <c r="C50" s="40">
        <v>100000</v>
      </c>
      <c r="D50" s="14"/>
      <c r="E50" s="69"/>
    </row>
    <row r="51" spans="1:5" x14ac:dyDescent="0.2">
      <c r="A51" s="11" t="s">
        <v>137</v>
      </c>
      <c r="B51" s="12" t="s">
        <v>8</v>
      </c>
      <c r="C51" s="40">
        <v>90000</v>
      </c>
      <c r="D51" s="14"/>
      <c r="E51" s="69"/>
    </row>
    <row r="52" spans="1:5" x14ac:dyDescent="0.2">
      <c r="A52" s="11" t="s">
        <v>127</v>
      </c>
      <c r="B52" s="12" t="s">
        <v>8</v>
      </c>
      <c r="C52" s="40">
        <v>105000</v>
      </c>
      <c r="D52" s="14"/>
      <c r="E52" s="69"/>
    </row>
    <row r="53" spans="1:5" x14ac:dyDescent="0.2">
      <c r="A53" s="11" t="s">
        <v>40</v>
      </c>
      <c r="B53" s="12" t="s">
        <v>8</v>
      </c>
      <c r="C53" s="40">
        <v>120000</v>
      </c>
      <c r="D53" s="14"/>
      <c r="E53" s="69"/>
    </row>
    <row r="54" spans="1:5" x14ac:dyDescent="0.2">
      <c r="A54" s="42" t="s">
        <v>136</v>
      </c>
      <c r="B54" s="43" t="s">
        <v>8</v>
      </c>
      <c r="C54" s="40">
        <v>120000</v>
      </c>
      <c r="D54" s="14"/>
      <c r="E54" s="69"/>
    </row>
    <row r="55" spans="1:5" x14ac:dyDescent="0.2">
      <c r="A55" s="42" t="s">
        <v>101</v>
      </c>
      <c r="B55" s="43" t="s">
        <v>8</v>
      </c>
      <c r="C55" s="41">
        <v>100000</v>
      </c>
      <c r="D55" s="14"/>
      <c r="E55" s="69"/>
    </row>
    <row r="56" spans="1:5" x14ac:dyDescent="0.2">
      <c r="A56" s="2" t="s">
        <v>17</v>
      </c>
      <c r="B56" s="3" t="s">
        <v>14</v>
      </c>
      <c r="C56" s="15">
        <v>95000</v>
      </c>
      <c r="D56" s="14"/>
      <c r="E56" s="69"/>
    </row>
    <row r="57" spans="1:5" x14ac:dyDescent="0.2">
      <c r="A57" s="9" t="s">
        <v>105</v>
      </c>
      <c r="B57" s="10"/>
      <c r="C57" s="10">
        <v>300000</v>
      </c>
      <c r="D57" s="14"/>
    </row>
    <row r="58" spans="1:5" customFormat="1" x14ac:dyDescent="0.2">
      <c r="A58" s="45" t="s">
        <v>128</v>
      </c>
      <c r="B58" s="32"/>
      <c r="C58" s="46">
        <v>300000</v>
      </c>
      <c r="D58" s="27"/>
      <c r="E58" t="s">
        <v>146</v>
      </c>
    </row>
    <row r="59" spans="1:5" x14ac:dyDescent="0.2">
      <c r="A59" s="5" t="s">
        <v>41</v>
      </c>
      <c r="B59" s="6"/>
      <c r="C59" s="56">
        <f>SUM(C60,C76)</f>
        <v>40000000</v>
      </c>
      <c r="D59" s="8"/>
    </row>
    <row r="60" spans="1:5" x14ac:dyDescent="0.2">
      <c r="A60" s="9" t="s">
        <v>42</v>
      </c>
      <c r="B60" s="10"/>
      <c r="C60" s="57">
        <f>SUM(C62:C74)</f>
        <v>8000000</v>
      </c>
      <c r="D60" s="4"/>
      <c r="E60" s="66" t="s">
        <v>147</v>
      </c>
    </row>
    <row r="61" spans="1:5" x14ac:dyDescent="0.2">
      <c r="A61" s="3" t="s">
        <v>43</v>
      </c>
      <c r="B61" s="4"/>
      <c r="C61" s="4"/>
      <c r="D61" s="4"/>
      <c r="E61" s="69"/>
    </row>
    <row r="62" spans="1:5" x14ac:dyDescent="0.2">
      <c r="A62" s="55" t="s">
        <v>129</v>
      </c>
      <c r="B62" s="4"/>
      <c r="C62" s="64">
        <v>750000</v>
      </c>
      <c r="D62" s="4"/>
      <c r="E62" s="69"/>
    </row>
    <row r="63" spans="1:5" x14ac:dyDescent="0.2">
      <c r="A63" s="11" t="s">
        <v>44</v>
      </c>
      <c r="B63" s="12" t="s">
        <v>6</v>
      </c>
      <c r="C63" s="14">
        <v>4500000</v>
      </c>
      <c r="D63" s="14">
        <f>C63*575</f>
        <v>2587500000</v>
      </c>
      <c r="E63" s="69"/>
    </row>
    <row r="64" spans="1:5" x14ac:dyDescent="0.2">
      <c r="A64" s="11"/>
      <c r="B64" s="12"/>
      <c r="C64" s="14"/>
      <c r="D64" s="14"/>
      <c r="E64" s="69"/>
    </row>
    <row r="65" spans="1:5" x14ac:dyDescent="0.2">
      <c r="A65" s="2" t="s">
        <v>45</v>
      </c>
      <c r="B65" s="12"/>
      <c r="C65" s="4"/>
      <c r="D65" s="14"/>
      <c r="E65" s="69"/>
    </row>
    <row r="66" spans="1:5" x14ac:dyDescent="0.2">
      <c r="A66" s="11" t="s">
        <v>46</v>
      </c>
      <c r="B66" s="12" t="s">
        <v>6</v>
      </c>
      <c r="C66" s="14">
        <v>25000</v>
      </c>
      <c r="D66" s="14"/>
      <c r="E66" s="69"/>
    </row>
    <row r="67" spans="1:5" x14ac:dyDescent="0.2">
      <c r="A67" s="11" t="s">
        <v>47</v>
      </c>
      <c r="B67" s="12" t="s">
        <v>14</v>
      </c>
      <c r="C67" s="14">
        <v>300000</v>
      </c>
      <c r="D67" s="14" t="s">
        <v>48</v>
      </c>
      <c r="E67" s="69"/>
    </row>
    <row r="68" spans="1:5" x14ac:dyDescent="0.2">
      <c r="A68" s="11" t="s">
        <v>49</v>
      </c>
      <c r="B68" s="12" t="s">
        <v>14</v>
      </c>
      <c r="C68" s="14">
        <v>745000</v>
      </c>
      <c r="D68" s="14"/>
      <c r="E68" s="69"/>
    </row>
    <row r="69" spans="1:5" x14ac:dyDescent="0.2">
      <c r="A69" s="11" t="s">
        <v>50</v>
      </c>
      <c r="B69" s="12" t="s">
        <v>11</v>
      </c>
      <c r="C69" s="13">
        <v>130000</v>
      </c>
      <c r="D69" s="14"/>
      <c r="E69" s="69"/>
    </row>
    <row r="70" spans="1:5" x14ac:dyDescent="0.2">
      <c r="A70" s="11" t="s">
        <v>106</v>
      </c>
      <c r="B70" s="12" t="s">
        <v>11</v>
      </c>
      <c r="C70" s="13">
        <v>500000</v>
      </c>
      <c r="D70" s="14"/>
      <c r="E70" s="69"/>
    </row>
    <row r="71" spans="1:5" x14ac:dyDescent="0.2">
      <c r="A71" s="11" t="s">
        <v>51</v>
      </c>
      <c r="B71" s="12" t="s">
        <v>14</v>
      </c>
      <c r="C71" s="13">
        <v>200000</v>
      </c>
      <c r="D71" s="14" t="s">
        <v>52</v>
      </c>
      <c r="E71" s="69"/>
    </row>
    <row r="72" spans="1:5" x14ac:dyDescent="0.2">
      <c r="A72" s="11" t="s">
        <v>53</v>
      </c>
      <c r="B72" s="12" t="s">
        <v>14</v>
      </c>
      <c r="C72" s="13">
        <v>200000</v>
      </c>
      <c r="D72" s="14" t="s">
        <v>54</v>
      </c>
      <c r="E72" s="69"/>
    </row>
    <row r="73" spans="1:5" x14ac:dyDescent="0.2">
      <c r="A73" s="11" t="s">
        <v>55</v>
      </c>
      <c r="B73" s="12" t="s">
        <v>14</v>
      </c>
      <c r="C73" s="13">
        <v>350000</v>
      </c>
      <c r="D73" s="14" t="s">
        <v>52</v>
      </c>
      <c r="E73" s="69"/>
    </row>
    <row r="74" spans="1:5" x14ac:dyDescent="0.2">
      <c r="A74" s="11" t="s">
        <v>107</v>
      </c>
      <c r="B74" s="12" t="s">
        <v>14</v>
      </c>
      <c r="C74" s="13">
        <f>+(30000000*5)/500</f>
        <v>300000</v>
      </c>
      <c r="D74" s="14"/>
      <c r="E74" s="69"/>
    </row>
    <row r="75" spans="1:5" x14ac:dyDescent="0.2">
      <c r="A75" s="2" t="s">
        <v>17</v>
      </c>
      <c r="B75" s="3" t="s">
        <v>14</v>
      </c>
      <c r="C75" s="15"/>
      <c r="D75" s="14"/>
      <c r="E75" s="69"/>
    </row>
    <row r="76" spans="1:5" x14ac:dyDescent="0.2">
      <c r="A76" s="9" t="s">
        <v>56</v>
      </c>
      <c r="B76" s="10"/>
      <c r="C76" s="10">
        <f>SUM(C77+C82+C83)</f>
        <v>32000000</v>
      </c>
      <c r="D76" s="14"/>
    </row>
    <row r="77" spans="1:5" x14ac:dyDescent="0.2">
      <c r="A77" s="2" t="s">
        <v>57</v>
      </c>
      <c r="B77" s="3"/>
      <c r="C77" s="15">
        <v>15200000</v>
      </c>
      <c r="D77" s="54">
        <f>C77*D$2</f>
        <v>0</v>
      </c>
    </row>
    <row r="78" spans="1:5" x14ac:dyDescent="0.2">
      <c r="A78" s="16" t="s">
        <v>58</v>
      </c>
      <c r="B78" s="12" t="s">
        <v>6</v>
      </c>
      <c r="C78" s="14">
        <f>+C77*D78</f>
        <v>2280000</v>
      </c>
      <c r="D78" s="52">
        <v>0.15</v>
      </c>
    </row>
    <row r="79" spans="1:5" x14ac:dyDescent="0.2">
      <c r="A79" s="16" t="s">
        <v>59</v>
      </c>
      <c r="B79" s="12" t="s">
        <v>6</v>
      </c>
      <c r="C79" s="14">
        <f>+C77*D79</f>
        <v>5320000</v>
      </c>
      <c r="D79" s="52">
        <v>0.35</v>
      </c>
    </row>
    <row r="80" spans="1:5" x14ac:dyDescent="0.2">
      <c r="A80" s="16" t="s">
        <v>60</v>
      </c>
      <c r="B80" s="12" t="s">
        <v>6</v>
      </c>
      <c r="C80" s="14">
        <f>+C77*D80</f>
        <v>4560000</v>
      </c>
      <c r="D80" s="52">
        <v>0.3</v>
      </c>
    </row>
    <row r="81" spans="1:5" x14ac:dyDescent="0.2">
      <c r="A81" s="16" t="s">
        <v>61</v>
      </c>
      <c r="B81" s="12" t="s">
        <v>6</v>
      </c>
      <c r="C81" s="14">
        <f>+C77*D81</f>
        <v>3040000</v>
      </c>
      <c r="D81" s="52">
        <v>0.2</v>
      </c>
    </row>
    <row r="82" spans="1:5" x14ac:dyDescent="0.2">
      <c r="A82" s="2" t="s">
        <v>62</v>
      </c>
      <c r="B82" s="12" t="s">
        <v>14</v>
      </c>
      <c r="C82" s="15">
        <v>15000000</v>
      </c>
      <c r="D82" s="53"/>
      <c r="E82" s="70" t="s">
        <v>148</v>
      </c>
    </row>
    <row r="83" spans="1:5" x14ac:dyDescent="0.2">
      <c r="A83" s="62" t="s">
        <v>131</v>
      </c>
      <c r="B83" s="12" t="s">
        <v>14</v>
      </c>
      <c r="C83" s="15">
        <f>12%*C82</f>
        <v>1800000</v>
      </c>
      <c r="D83" s="53"/>
      <c r="E83" s="70"/>
    </row>
    <row r="84" spans="1:5" x14ac:dyDescent="0.2">
      <c r="A84" s="5" t="s">
        <v>63</v>
      </c>
      <c r="B84" s="6"/>
      <c r="C84" s="7">
        <f>SUM(C94+C85+C97+C111+C114+C117+C119)</f>
        <v>38735000</v>
      </c>
      <c r="D84" s="14"/>
    </row>
    <row r="85" spans="1:5" x14ac:dyDescent="0.2">
      <c r="A85" s="9" t="s">
        <v>64</v>
      </c>
      <c r="B85" s="10"/>
      <c r="C85" s="10">
        <f>SUM(C86:C93)</f>
        <v>5500000</v>
      </c>
      <c r="D85" s="14"/>
    </row>
    <row r="86" spans="1:5" x14ac:dyDescent="0.2">
      <c r="A86" s="11" t="s">
        <v>65</v>
      </c>
      <c r="B86" s="12" t="s">
        <v>6</v>
      </c>
      <c r="C86" s="14">
        <v>200000</v>
      </c>
      <c r="D86" s="14"/>
    </row>
    <row r="87" spans="1:5" x14ac:dyDescent="0.2">
      <c r="A87" s="11" t="s">
        <v>66</v>
      </c>
      <c r="B87" s="12" t="s">
        <v>11</v>
      </c>
      <c r="C87" s="14">
        <v>500000</v>
      </c>
      <c r="D87" s="14"/>
    </row>
    <row r="88" spans="1:5" x14ac:dyDescent="0.2">
      <c r="A88" s="11" t="s">
        <v>67</v>
      </c>
      <c r="B88" s="12" t="s">
        <v>6</v>
      </c>
      <c r="C88" s="14">
        <v>400000</v>
      </c>
      <c r="D88" s="14"/>
    </row>
    <row r="89" spans="1:5" x14ac:dyDescent="0.2">
      <c r="A89" s="11" t="s">
        <v>68</v>
      </c>
      <c r="B89" s="12"/>
      <c r="C89" s="14">
        <v>500000</v>
      </c>
      <c r="D89" s="14"/>
    </row>
    <row r="90" spans="1:5" ht="28" x14ac:dyDescent="0.2">
      <c r="A90" s="11" t="s">
        <v>113</v>
      </c>
      <c r="B90" s="12" t="s">
        <v>6</v>
      </c>
      <c r="C90" s="14">
        <v>2000000</v>
      </c>
      <c r="D90" s="8"/>
    </row>
    <row r="91" spans="1:5" x14ac:dyDescent="0.2">
      <c r="A91" s="11" t="s">
        <v>114</v>
      </c>
      <c r="B91" s="12" t="s">
        <v>14</v>
      </c>
      <c r="C91" s="14">
        <v>250000</v>
      </c>
      <c r="D91" s="14"/>
    </row>
    <row r="92" spans="1:5" x14ac:dyDescent="0.2">
      <c r="A92" s="11" t="s">
        <v>102</v>
      </c>
      <c r="B92" s="12"/>
      <c r="C92" s="14">
        <v>1500000</v>
      </c>
      <c r="D92" s="14"/>
    </row>
    <row r="93" spans="1:5" x14ac:dyDescent="0.2">
      <c r="A93" s="11" t="s">
        <v>103</v>
      </c>
      <c r="B93" s="12"/>
      <c r="C93" s="14">
        <v>150000</v>
      </c>
      <c r="D93" s="14"/>
    </row>
    <row r="94" spans="1:5" x14ac:dyDescent="0.2">
      <c r="A94" s="9" t="s">
        <v>69</v>
      </c>
      <c r="B94" s="10"/>
      <c r="C94" s="10">
        <f>SUM(C95:C96)</f>
        <v>2000000</v>
      </c>
      <c r="D94" s="14"/>
    </row>
    <row r="95" spans="1:5" ht="28" x14ac:dyDescent="0.2">
      <c r="A95" s="11" t="s">
        <v>70</v>
      </c>
      <c r="B95" s="17"/>
      <c r="C95" s="14">
        <v>500000</v>
      </c>
      <c r="D95" s="14"/>
    </row>
    <row r="96" spans="1:5" x14ac:dyDescent="0.2">
      <c r="A96" s="11" t="s">
        <v>71</v>
      </c>
      <c r="B96" s="17" t="s">
        <v>14</v>
      </c>
      <c r="C96" s="14">
        <v>1500000</v>
      </c>
      <c r="D96" s="14"/>
    </row>
    <row r="97" spans="1:4" x14ac:dyDescent="0.2">
      <c r="A97" s="9" t="s">
        <v>72</v>
      </c>
      <c r="B97" s="10"/>
      <c r="C97" s="10">
        <f>SUM(C98:C110)</f>
        <v>29635000</v>
      </c>
      <c r="D97" s="14"/>
    </row>
    <row r="98" spans="1:4" x14ac:dyDescent="0.2">
      <c r="A98" s="3" t="s">
        <v>73</v>
      </c>
      <c r="B98" s="12"/>
      <c r="C98" s="4"/>
      <c r="D98" s="14"/>
    </row>
    <row r="99" spans="1:4" x14ac:dyDescent="0.2">
      <c r="A99" s="11" t="s">
        <v>74</v>
      </c>
      <c r="B99" s="12" t="s">
        <v>14</v>
      </c>
      <c r="C99" s="14">
        <v>5000000</v>
      </c>
      <c r="D99" s="14"/>
    </row>
    <row r="100" spans="1:4" x14ac:dyDescent="0.2">
      <c r="A100" s="11" t="s">
        <v>75</v>
      </c>
      <c r="B100" s="12" t="s">
        <v>14</v>
      </c>
      <c r="C100" s="14">
        <v>20000000</v>
      </c>
      <c r="D100" s="14"/>
    </row>
    <row r="101" spans="1:4" x14ac:dyDescent="0.2">
      <c r="A101" s="11" t="s">
        <v>115</v>
      </c>
      <c r="B101" s="12" t="s">
        <v>14</v>
      </c>
      <c r="C101" s="14">
        <v>1000000</v>
      </c>
      <c r="D101" s="14"/>
    </row>
    <row r="102" spans="1:4" x14ac:dyDescent="0.2">
      <c r="A102" s="11" t="s">
        <v>76</v>
      </c>
      <c r="B102" s="12" t="s">
        <v>6</v>
      </c>
      <c r="C102" s="14">
        <v>100000</v>
      </c>
      <c r="D102" s="14"/>
    </row>
    <row r="103" spans="1:4" x14ac:dyDescent="0.2">
      <c r="A103" s="11" t="s">
        <v>77</v>
      </c>
      <c r="B103" s="12" t="s">
        <v>6</v>
      </c>
      <c r="C103" s="14">
        <v>35000</v>
      </c>
      <c r="D103" s="14"/>
    </row>
    <row r="104" spans="1:4" x14ac:dyDescent="0.2">
      <c r="A104" s="11" t="s">
        <v>78</v>
      </c>
      <c r="B104" s="12" t="s">
        <v>6</v>
      </c>
      <c r="C104" s="14">
        <v>700000</v>
      </c>
      <c r="D104" s="14"/>
    </row>
    <row r="105" spans="1:4" x14ac:dyDescent="0.2">
      <c r="A105" s="2" t="s">
        <v>79</v>
      </c>
      <c r="B105" s="12"/>
      <c r="C105" s="15"/>
      <c r="D105" s="14"/>
    </row>
    <row r="106" spans="1:4" x14ac:dyDescent="0.2">
      <c r="A106" s="11" t="s">
        <v>80</v>
      </c>
      <c r="B106" s="12" t="s">
        <v>8</v>
      </c>
      <c r="C106" s="14">
        <v>1000000</v>
      </c>
      <c r="D106" s="14" t="s">
        <v>52</v>
      </c>
    </row>
    <row r="107" spans="1:4" x14ac:dyDescent="0.2">
      <c r="A107" s="11" t="s">
        <v>81</v>
      </c>
      <c r="B107" s="12" t="s">
        <v>11</v>
      </c>
      <c r="C107" s="13">
        <v>100000</v>
      </c>
      <c r="D107" s="1"/>
    </row>
    <row r="108" spans="1:4" x14ac:dyDescent="0.2">
      <c r="A108" s="11" t="s">
        <v>130</v>
      </c>
      <c r="B108" s="12" t="s">
        <v>11</v>
      </c>
      <c r="C108" s="13">
        <v>400000</v>
      </c>
      <c r="D108" s="14"/>
    </row>
    <row r="109" spans="1:4" x14ac:dyDescent="0.2">
      <c r="A109" s="11" t="s">
        <v>104</v>
      </c>
      <c r="B109" s="12"/>
      <c r="C109" s="13">
        <v>900000</v>
      </c>
      <c r="D109" s="14" t="s">
        <v>52</v>
      </c>
    </row>
    <row r="110" spans="1:4" x14ac:dyDescent="0.2">
      <c r="A110" s="11" t="s">
        <v>82</v>
      </c>
      <c r="B110" s="12" t="s">
        <v>14</v>
      </c>
      <c r="C110" s="13">
        <v>400000</v>
      </c>
      <c r="D110" s="14" t="s">
        <v>116</v>
      </c>
    </row>
    <row r="111" spans="1:4" x14ac:dyDescent="0.2">
      <c r="A111" s="9" t="s">
        <v>83</v>
      </c>
      <c r="B111" s="10"/>
      <c r="C111" s="10">
        <f>SUM(C112:C113)</f>
        <v>500000</v>
      </c>
      <c r="D111" s="14"/>
    </row>
    <row r="112" spans="1:4" x14ac:dyDescent="0.2">
      <c r="A112" s="11" t="s">
        <v>84</v>
      </c>
      <c r="B112" s="12" t="s">
        <v>8</v>
      </c>
      <c r="C112" s="14">
        <v>200000</v>
      </c>
      <c r="D112" s="14"/>
    </row>
    <row r="113" spans="1:4" x14ac:dyDescent="0.2">
      <c r="A113" s="2" t="s">
        <v>17</v>
      </c>
      <c r="B113" s="12" t="s">
        <v>14</v>
      </c>
      <c r="C113" s="44">
        <v>300000</v>
      </c>
      <c r="D113" s="14"/>
    </row>
    <row r="114" spans="1:4" x14ac:dyDescent="0.2">
      <c r="A114" s="9" t="s">
        <v>85</v>
      </c>
      <c r="B114" s="10"/>
      <c r="C114" s="10">
        <f>SUM(C115:C116)</f>
        <v>200000</v>
      </c>
      <c r="D114" s="14"/>
    </row>
    <row r="115" spans="1:4" x14ac:dyDescent="0.2">
      <c r="A115" s="11" t="s">
        <v>86</v>
      </c>
      <c r="B115" s="12" t="s">
        <v>8</v>
      </c>
      <c r="C115" s="14">
        <v>200000</v>
      </c>
      <c r="D115" s="14"/>
    </row>
    <row r="116" spans="1:4" x14ac:dyDescent="0.2">
      <c r="A116" s="2" t="s">
        <v>17</v>
      </c>
      <c r="B116" s="12" t="s">
        <v>14</v>
      </c>
      <c r="C116" s="15"/>
      <c r="D116" s="14"/>
    </row>
    <row r="117" spans="1:4" x14ac:dyDescent="0.2">
      <c r="A117" s="9" t="s">
        <v>87</v>
      </c>
      <c r="B117" s="10"/>
      <c r="C117" s="10">
        <v>500000</v>
      </c>
      <c r="D117" s="14"/>
    </row>
    <row r="118" spans="1:4" x14ac:dyDescent="0.2">
      <c r="A118" s="2" t="s">
        <v>17</v>
      </c>
      <c r="B118" s="12" t="s">
        <v>14</v>
      </c>
      <c r="C118" s="44">
        <v>500000</v>
      </c>
      <c r="D118" s="14"/>
    </row>
    <row r="119" spans="1:4" x14ac:dyDescent="0.2">
      <c r="A119" s="9" t="s">
        <v>88</v>
      </c>
      <c r="B119" s="10"/>
      <c r="C119" s="10">
        <v>400000</v>
      </c>
      <c r="D119" s="14"/>
    </row>
    <row r="120" spans="1:4" x14ac:dyDescent="0.2">
      <c r="A120" s="2" t="s">
        <v>17</v>
      </c>
      <c r="B120" s="12" t="s">
        <v>14</v>
      </c>
      <c r="C120" s="44">
        <v>200000</v>
      </c>
      <c r="D120" s="14"/>
    </row>
    <row r="121" spans="1:4" x14ac:dyDescent="0.2">
      <c r="A121" s="11" t="s">
        <v>89</v>
      </c>
      <c r="B121" s="12" t="s">
        <v>14</v>
      </c>
      <c r="C121" s="14">
        <v>200000</v>
      </c>
      <c r="D121" s="14"/>
    </row>
    <row r="122" spans="1:4" x14ac:dyDescent="0.2">
      <c r="A122" s="5" t="s">
        <v>90</v>
      </c>
      <c r="B122" s="6"/>
      <c r="C122" s="7">
        <f>SUM(C123:C136)</f>
        <v>8000000</v>
      </c>
      <c r="D122" s="14"/>
    </row>
    <row r="123" spans="1:4" x14ac:dyDescent="0.2">
      <c r="A123" s="11" t="s">
        <v>91</v>
      </c>
      <c r="B123" s="12" t="s">
        <v>92</v>
      </c>
      <c r="C123" s="13">
        <v>2400000</v>
      </c>
      <c r="D123" s="14" t="s">
        <v>52</v>
      </c>
    </row>
    <row r="124" spans="1:4" x14ac:dyDescent="0.2">
      <c r="A124" s="11" t="s">
        <v>112</v>
      </c>
      <c r="B124" s="12" t="s">
        <v>11</v>
      </c>
      <c r="C124" s="13">
        <v>850000</v>
      </c>
      <c r="D124" s="14"/>
    </row>
    <row r="125" spans="1:4" x14ac:dyDescent="0.2">
      <c r="A125" s="11" t="s">
        <v>109</v>
      </c>
      <c r="B125" s="12" t="s">
        <v>11</v>
      </c>
      <c r="C125" s="13">
        <v>550000</v>
      </c>
      <c r="D125" s="14"/>
    </row>
    <row r="126" spans="1:4" x14ac:dyDescent="0.2">
      <c r="A126" s="11" t="s">
        <v>93</v>
      </c>
      <c r="B126" s="12" t="s">
        <v>14</v>
      </c>
      <c r="C126" s="13">
        <v>350000</v>
      </c>
      <c r="D126" s="14" t="s">
        <v>52</v>
      </c>
    </row>
    <row r="127" spans="1:4" ht="28" x14ac:dyDescent="0.2">
      <c r="A127" s="11" t="s">
        <v>110</v>
      </c>
      <c r="B127" s="12" t="s">
        <v>14</v>
      </c>
      <c r="C127" s="13">
        <v>1700000</v>
      </c>
      <c r="D127" s="14" t="s">
        <v>52</v>
      </c>
    </row>
    <row r="128" spans="1:4" x14ac:dyDescent="0.2">
      <c r="A128" s="11" t="s">
        <v>107</v>
      </c>
      <c r="B128" s="12"/>
      <c r="C128" s="13">
        <v>400000</v>
      </c>
      <c r="D128" s="14"/>
    </row>
    <row r="129" spans="1:4" x14ac:dyDescent="0.2">
      <c r="A129" s="12" t="s">
        <v>94</v>
      </c>
      <c r="B129" s="12" t="s">
        <v>14</v>
      </c>
      <c r="C129" s="14">
        <v>140000</v>
      </c>
    </row>
    <row r="130" spans="1:4" x14ac:dyDescent="0.2">
      <c r="A130" s="11" t="s">
        <v>111</v>
      </c>
      <c r="B130" s="12" t="s">
        <v>92</v>
      </c>
      <c r="C130" s="14">
        <v>120000</v>
      </c>
    </row>
    <row r="131" spans="1:4" x14ac:dyDescent="0.2">
      <c r="A131" s="11" t="s">
        <v>95</v>
      </c>
      <c r="B131" s="12" t="s">
        <v>14</v>
      </c>
      <c r="C131" s="18">
        <v>140000</v>
      </c>
    </row>
    <row r="132" spans="1:4" x14ac:dyDescent="0.2">
      <c r="A132" s="11" t="s">
        <v>96</v>
      </c>
      <c r="B132" s="12" t="s">
        <v>14</v>
      </c>
      <c r="C132" s="14">
        <v>700000</v>
      </c>
    </row>
    <row r="133" spans="1:4" x14ac:dyDescent="0.2">
      <c r="A133" s="11" t="s">
        <v>133</v>
      </c>
      <c r="B133" s="12" t="s">
        <v>134</v>
      </c>
      <c r="C133" s="14">
        <v>200000</v>
      </c>
    </row>
    <row r="134" spans="1:4" x14ac:dyDescent="0.2">
      <c r="A134" s="11" t="s">
        <v>108</v>
      </c>
      <c r="B134" s="12"/>
      <c r="C134" s="14">
        <v>450000</v>
      </c>
    </row>
    <row r="135" spans="1:4" x14ac:dyDescent="0.2">
      <c r="A135" s="2" t="s">
        <v>97</v>
      </c>
      <c r="B135" s="3" t="s">
        <v>14</v>
      </c>
      <c r="C135" s="15"/>
    </row>
    <row r="136" spans="1:4" x14ac:dyDescent="0.2">
      <c r="A136" s="17"/>
      <c r="B136" s="17"/>
      <c r="C136" s="14"/>
      <c r="D136" s="14"/>
    </row>
    <row r="137" spans="1:4" x14ac:dyDescent="0.2">
      <c r="A137" s="19" t="s">
        <v>98</v>
      </c>
      <c r="B137" s="19"/>
      <c r="C137" s="20">
        <f>SUM(C122+C84+C2+C59)</f>
        <v>100000000</v>
      </c>
      <c r="D137" s="14"/>
    </row>
    <row r="138" spans="1:4" x14ac:dyDescent="0.2">
      <c r="A138" s="17"/>
      <c r="B138" s="17"/>
      <c r="C138" s="14"/>
      <c r="D138" s="14"/>
    </row>
    <row r="139" spans="1:4" x14ac:dyDescent="0.2">
      <c r="A139" s="17"/>
      <c r="B139" s="17"/>
      <c r="C139" s="14"/>
      <c r="D139" s="14"/>
    </row>
    <row r="140" spans="1:4" x14ac:dyDescent="0.2">
      <c r="A140" s="17"/>
      <c r="B140" s="17"/>
      <c r="C140" s="14"/>
      <c r="D140" s="14"/>
    </row>
    <row r="141" spans="1:4" x14ac:dyDescent="0.2">
      <c r="A141" s="17"/>
      <c r="B141" s="17"/>
      <c r="C141" s="14"/>
      <c r="D141" s="14"/>
    </row>
    <row r="142" spans="1:4" x14ac:dyDescent="0.2">
      <c r="A142" s="17"/>
      <c r="B142" s="17"/>
      <c r="C142" s="14"/>
      <c r="D142" s="14"/>
    </row>
    <row r="143" spans="1:4" x14ac:dyDescent="0.2">
      <c r="A143" s="21"/>
      <c r="B143" s="17"/>
      <c r="C143" s="14"/>
      <c r="D143" s="14"/>
    </row>
    <row r="144" spans="1:4" x14ac:dyDescent="0.2">
      <c r="A144" s="22"/>
      <c r="B144" s="23"/>
      <c r="C144" s="14"/>
      <c r="D144" s="14"/>
    </row>
    <row r="145" spans="1:4" x14ac:dyDescent="0.2">
      <c r="A145" s="21"/>
      <c r="B145" s="17"/>
      <c r="C145" s="14"/>
      <c r="D145" s="14"/>
    </row>
    <row r="146" spans="1:4" x14ac:dyDescent="0.2">
      <c r="A146" s="21"/>
      <c r="B146" s="17"/>
      <c r="C146" s="14"/>
      <c r="D146" s="14"/>
    </row>
    <row r="147" spans="1:4" x14ac:dyDescent="0.2">
      <c r="A147" s="21"/>
      <c r="B147" s="17"/>
      <c r="C147" s="14"/>
      <c r="D147" s="14"/>
    </row>
    <row r="148" spans="1:4" x14ac:dyDescent="0.2">
      <c r="A148" s="21"/>
      <c r="B148" s="17"/>
      <c r="C148" s="14"/>
      <c r="D148" s="14"/>
    </row>
    <row r="149" spans="1:4" x14ac:dyDescent="0.2">
      <c r="A149" s="21"/>
      <c r="B149" s="17"/>
      <c r="C149" s="14"/>
      <c r="D149" s="14"/>
    </row>
    <row r="150" spans="1:4" x14ac:dyDescent="0.2">
      <c r="A150" s="11"/>
      <c r="B150" s="12"/>
      <c r="C150" s="13"/>
      <c r="D150" s="14"/>
    </row>
    <row r="151" spans="1:4" x14ac:dyDescent="0.2">
      <c r="A151" s="11"/>
      <c r="B151" s="12"/>
      <c r="C151" s="13"/>
      <c r="D151" s="14"/>
    </row>
    <row r="152" spans="1:4" x14ac:dyDescent="0.2">
      <c r="A152" s="21"/>
      <c r="B152" s="17"/>
      <c r="C152" s="14"/>
      <c r="D152" s="14"/>
    </row>
    <row r="153" spans="1:4" x14ac:dyDescent="0.2">
      <c r="A153" s="21"/>
      <c r="B153" s="17"/>
      <c r="C153" s="14"/>
      <c r="D153" s="14"/>
    </row>
    <row r="154" spans="1:4" x14ac:dyDescent="0.2">
      <c r="A154" s="21"/>
      <c r="B154" s="17"/>
      <c r="C154" s="14"/>
      <c r="D154" s="14"/>
    </row>
    <row r="155" spans="1:4" x14ac:dyDescent="0.2">
      <c r="A155" s="21"/>
      <c r="B155" s="17"/>
      <c r="C155" s="14"/>
      <c r="D155" s="14"/>
    </row>
    <row r="156" spans="1:4" x14ac:dyDescent="0.2">
      <c r="A156" s="21"/>
      <c r="B156" s="17"/>
      <c r="C156" s="14"/>
    </row>
    <row r="157" spans="1:4" x14ac:dyDescent="0.2">
      <c r="A157" s="21"/>
      <c r="B157" s="17"/>
      <c r="C157" s="14"/>
    </row>
    <row r="158" spans="1:4" x14ac:dyDescent="0.2">
      <c r="A158" s="21"/>
      <c r="B158" s="17"/>
      <c r="C158" s="14"/>
      <c r="D158" s="14"/>
    </row>
    <row r="159" spans="1:4" x14ac:dyDescent="0.2">
      <c r="A159" s="21"/>
      <c r="B159" s="17"/>
      <c r="C159" s="14"/>
      <c r="D159" s="14"/>
    </row>
    <row r="160" spans="1:4" x14ac:dyDescent="0.2">
      <c r="A160" s="21"/>
      <c r="B160" s="17"/>
      <c r="C160" s="14"/>
      <c r="D160" s="14"/>
    </row>
    <row r="161" spans="1:4" x14ac:dyDescent="0.2">
      <c r="A161" s="21"/>
      <c r="B161" s="17"/>
      <c r="C161" s="14"/>
      <c r="D161" s="14"/>
    </row>
    <row r="162" spans="1:4" x14ac:dyDescent="0.2">
      <c r="A162" s="21"/>
      <c r="B162" s="17"/>
      <c r="C162" s="14"/>
      <c r="D162" s="14"/>
    </row>
    <row r="163" spans="1:4" x14ac:dyDescent="0.2">
      <c r="A163" s="24"/>
      <c r="B163" s="17"/>
      <c r="C163" s="14"/>
      <c r="D163" s="14"/>
    </row>
    <row r="164" spans="1:4" x14ac:dyDescent="0.2">
      <c r="A164" s="24"/>
      <c r="B164" s="17"/>
      <c r="C164" s="14"/>
      <c r="D164" s="14"/>
    </row>
    <row r="165" spans="1:4" x14ac:dyDescent="0.2">
      <c r="A165" s="11"/>
      <c r="B165" s="12"/>
      <c r="C165" s="13"/>
      <c r="D165" s="14"/>
    </row>
    <row r="166" spans="1:4" x14ac:dyDescent="0.2">
      <c r="A166" s="11"/>
      <c r="B166" s="12"/>
      <c r="C166" s="14"/>
      <c r="D166" s="14"/>
    </row>
    <row r="167" spans="1:4" x14ac:dyDescent="0.2">
      <c r="A167" s="21"/>
      <c r="B167" s="17"/>
      <c r="C167" s="14"/>
      <c r="D167" s="14"/>
    </row>
    <row r="168" spans="1:4" x14ac:dyDescent="0.2">
      <c r="A168" s="21"/>
      <c r="B168" s="17"/>
      <c r="C168" s="14"/>
      <c r="D168" s="14"/>
    </row>
    <row r="169" spans="1:4" x14ac:dyDescent="0.2">
      <c r="A169" s="21"/>
      <c r="B169" s="17"/>
      <c r="C169" s="14"/>
      <c r="D169" s="14"/>
    </row>
    <row r="170" spans="1:4" x14ac:dyDescent="0.2">
      <c r="A170" s="21"/>
      <c r="B170" s="17"/>
      <c r="C170" s="14"/>
      <c r="D170" s="14"/>
    </row>
    <row r="171" spans="1:4" x14ac:dyDescent="0.2">
      <c r="A171" s="21"/>
      <c r="B171" s="17"/>
      <c r="C171" s="14"/>
    </row>
    <row r="172" spans="1:4" x14ac:dyDescent="0.2">
      <c r="A172" s="21"/>
      <c r="B172" s="17"/>
      <c r="C172" s="14"/>
      <c r="D172" s="14"/>
    </row>
    <row r="173" spans="1:4" x14ac:dyDescent="0.2">
      <c r="A173" s="21"/>
      <c r="B173" s="17"/>
      <c r="C173" s="14"/>
      <c r="D173" s="14"/>
    </row>
    <row r="174" spans="1:4" x14ac:dyDescent="0.2">
      <c r="A174" s="21"/>
      <c r="B174" s="17"/>
      <c r="C174" s="14"/>
      <c r="D174" s="14"/>
    </row>
    <row r="175" spans="1:4" x14ac:dyDescent="0.2">
      <c r="A175" s="2"/>
      <c r="B175" s="3"/>
      <c r="C175" s="4"/>
      <c r="D175" s="14"/>
    </row>
    <row r="176" spans="1:4" x14ac:dyDescent="0.2">
      <c r="A176" s="12"/>
      <c r="B176" s="12"/>
      <c r="C176" s="13"/>
      <c r="D176" s="14"/>
    </row>
    <row r="177" spans="1:4" x14ac:dyDescent="0.2">
      <c r="A177" s="25"/>
      <c r="B177" s="26"/>
      <c r="C177" s="27"/>
      <c r="D177" s="14"/>
    </row>
    <row r="178" spans="1:4" x14ac:dyDescent="0.2">
      <c r="A178" s="25"/>
      <c r="B178" s="26"/>
      <c r="C178" s="27"/>
      <c r="D178" s="14"/>
    </row>
    <row r="179" spans="1:4" x14ac:dyDescent="0.2">
      <c r="A179" s="25"/>
      <c r="B179" s="26"/>
      <c r="C179" s="27"/>
      <c r="D179" s="14"/>
    </row>
    <row r="180" spans="1:4" x14ac:dyDescent="0.2">
      <c r="A180" s="25"/>
      <c r="B180" s="26"/>
      <c r="C180" s="27"/>
      <c r="D180" s="14"/>
    </row>
    <row r="181" spans="1:4" x14ac:dyDescent="0.2">
      <c r="A181" s="25"/>
      <c r="B181" s="26"/>
      <c r="C181" s="27"/>
      <c r="D181" s="4"/>
    </row>
    <row r="182" spans="1:4" x14ac:dyDescent="0.2">
      <c r="A182" s="28"/>
    </row>
    <row r="183" spans="1:4" x14ac:dyDescent="0.2">
      <c r="A183" s="29"/>
      <c r="B183" s="26"/>
      <c r="C183" s="27"/>
      <c r="D183" s="14"/>
    </row>
    <row r="184" spans="1:4" x14ac:dyDescent="0.2">
      <c r="A184" s="25"/>
      <c r="B184" s="26"/>
      <c r="C184" s="27"/>
      <c r="D184" s="14"/>
    </row>
    <row r="185" spans="1:4" x14ac:dyDescent="0.2">
      <c r="A185" s="25"/>
      <c r="B185" s="26"/>
      <c r="C185" s="27"/>
      <c r="D185" s="14"/>
    </row>
    <row r="186" spans="1:4" x14ac:dyDescent="0.2">
      <c r="A186" s="30"/>
      <c r="B186" s="31"/>
      <c r="C186" s="32"/>
      <c r="D186" s="14"/>
    </row>
    <row r="187" spans="1:4" x14ac:dyDescent="0.2">
      <c r="A187" s="25"/>
      <c r="B187" s="26"/>
      <c r="C187" s="27"/>
      <c r="D187" s="14"/>
    </row>
    <row r="188" spans="1:4" x14ac:dyDescent="0.2">
      <c r="A188" s="25"/>
      <c r="B188" s="26"/>
      <c r="C188" s="27"/>
    </row>
    <row r="189" spans="1:4" x14ac:dyDescent="0.2">
      <c r="A189" s="25"/>
      <c r="B189" s="26"/>
      <c r="C189" s="27"/>
      <c r="D189" s="14"/>
    </row>
    <row r="190" spans="1:4" x14ac:dyDescent="0.2">
      <c r="A190" s="33"/>
      <c r="B190" s="34"/>
      <c r="C190" s="35"/>
      <c r="D190" s="14"/>
    </row>
    <row r="191" spans="1:4" x14ac:dyDescent="0.2">
      <c r="A191" s="31"/>
      <c r="B191" s="31"/>
      <c r="C191" s="32"/>
      <c r="D191" s="14"/>
    </row>
    <row r="192" spans="1:4" x14ac:dyDescent="0.2">
      <c r="D192" s="4"/>
    </row>
    <row r="193" spans="1:4" x14ac:dyDescent="0.2">
      <c r="D193" s="14"/>
    </row>
    <row r="194" spans="1:4" x14ac:dyDescent="0.2">
      <c r="A194" s="25"/>
      <c r="B194" s="26"/>
      <c r="C194" s="27"/>
      <c r="D194" s="14"/>
    </row>
    <row r="195" spans="1:4" x14ac:dyDescent="0.2">
      <c r="A195" s="25"/>
      <c r="B195" s="26"/>
      <c r="C195" s="27"/>
      <c r="D195" s="14"/>
    </row>
    <row r="196" spans="1:4" x14ac:dyDescent="0.2">
      <c r="A196" s="25"/>
      <c r="B196" s="26"/>
      <c r="C196" s="27"/>
      <c r="D196" s="8"/>
    </row>
    <row r="197" spans="1:4" x14ac:dyDescent="0.2">
      <c r="A197" s="25"/>
      <c r="B197" s="26"/>
      <c r="C197" s="27"/>
      <c r="D197" s="4"/>
    </row>
    <row r="199" spans="1:4" x14ac:dyDescent="0.2">
      <c r="A199" s="25"/>
      <c r="B199" s="26"/>
      <c r="C199" s="27"/>
    </row>
    <row r="200" spans="1:4" x14ac:dyDescent="0.2">
      <c r="A200" s="25"/>
      <c r="B200" s="26"/>
      <c r="C200" s="27"/>
      <c r="D200" s="14"/>
    </row>
    <row r="201" spans="1:4" x14ac:dyDescent="0.2">
      <c r="A201" s="25"/>
      <c r="B201" s="26"/>
      <c r="C201" s="27"/>
      <c r="D201" s="14"/>
    </row>
    <row r="202" spans="1:4" x14ac:dyDescent="0.2">
      <c r="A202" s="25"/>
      <c r="B202" s="26"/>
      <c r="C202" s="27"/>
      <c r="D202" s="14"/>
    </row>
    <row r="203" spans="1:4" x14ac:dyDescent="0.2">
      <c r="D203" s="14"/>
    </row>
    <row r="204" spans="1:4" x14ac:dyDescent="0.2">
      <c r="A204" s="25"/>
      <c r="B204" s="26"/>
      <c r="C204" s="27"/>
    </row>
    <row r="205" spans="1:4" x14ac:dyDescent="0.2">
      <c r="A205" s="25"/>
      <c r="B205" s="26"/>
      <c r="C205" s="27"/>
      <c r="D205" s="14"/>
    </row>
    <row r="206" spans="1:4" x14ac:dyDescent="0.2">
      <c r="A206" s="25"/>
      <c r="B206" s="26"/>
      <c r="C206" s="27"/>
      <c r="D206" s="14"/>
    </row>
    <row r="207" spans="1:4" x14ac:dyDescent="0.2">
      <c r="A207" s="25"/>
      <c r="B207" s="26"/>
      <c r="C207" s="27"/>
      <c r="D207" s="14"/>
    </row>
    <row r="208" spans="1:4" x14ac:dyDescent="0.2">
      <c r="D208" s="14"/>
    </row>
    <row r="209" spans="1:4" x14ac:dyDescent="0.2">
      <c r="A209" s="25"/>
      <c r="B209" s="26"/>
      <c r="C209" s="27"/>
    </row>
    <row r="210" spans="1:4" x14ac:dyDescent="0.2">
      <c r="A210" s="25"/>
      <c r="B210" s="26"/>
      <c r="C210" s="27"/>
      <c r="D210" s="14"/>
    </row>
    <row r="211" spans="1:4" x14ac:dyDescent="0.2">
      <c r="A211" s="25"/>
      <c r="B211" s="26"/>
      <c r="C211" s="27"/>
      <c r="D211" s="14"/>
    </row>
    <row r="212" spans="1:4" x14ac:dyDescent="0.2">
      <c r="A212" s="25"/>
      <c r="B212" s="26"/>
      <c r="C212" s="27"/>
      <c r="D212" s="14"/>
    </row>
    <row r="213" spans="1:4" x14ac:dyDescent="0.2">
      <c r="A213" s="25"/>
      <c r="B213" s="26"/>
      <c r="C213" s="27"/>
      <c r="D213" s="14"/>
    </row>
    <row r="214" spans="1:4" x14ac:dyDescent="0.2">
      <c r="A214" s="25"/>
      <c r="B214" s="26"/>
      <c r="C214" s="27"/>
    </row>
    <row r="215" spans="1:4" x14ac:dyDescent="0.2">
      <c r="A215" s="25"/>
      <c r="B215" s="26"/>
      <c r="C215" s="27"/>
      <c r="D215" s="14"/>
    </row>
    <row r="216" spans="1:4" x14ac:dyDescent="0.2">
      <c r="A216" s="25"/>
      <c r="B216" s="26"/>
      <c r="C216" s="27"/>
      <c r="D216" s="14"/>
    </row>
    <row r="217" spans="1:4" x14ac:dyDescent="0.2">
      <c r="A217" s="25"/>
      <c r="B217" s="26"/>
      <c r="C217" s="27"/>
      <c r="D217" s="14"/>
    </row>
    <row r="218" spans="1:4" x14ac:dyDescent="0.2">
      <c r="A218" s="25"/>
      <c r="B218" s="26"/>
      <c r="C218" s="27"/>
      <c r="D218" s="14"/>
    </row>
    <row r="219" spans="1:4" x14ac:dyDescent="0.2">
      <c r="A219" s="25"/>
      <c r="B219" s="26"/>
      <c r="C219" s="27"/>
      <c r="D219" s="14"/>
    </row>
    <row r="220" spans="1:4" x14ac:dyDescent="0.2">
      <c r="A220" s="25"/>
      <c r="B220" s="26"/>
      <c r="C220" s="27"/>
      <c r="D220" s="14"/>
    </row>
    <row r="221" spans="1:4" x14ac:dyDescent="0.2">
      <c r="A221" s="25"/>
      <c r="B221" s="26"/>
      <c r="C221" s="27"/>
      <c r="D221" s="14"/>
    </row>
    <row r="222" spans="1:4" x14ac:dyDescent="0.2">
      <c r="D222" s="14"/>
    </row>
    <row r="223" spans="1:4" x14ac:dyDescent="0.2">
      <c r="D223" s="14"/>
    </row>
    <row r="224" spans="1:4" x14ac:dyDescent="0.2">
      <c r="A224" s="25"/>
      <c r="B224" s="26"/>
      <c r="C224" s="27"/>
      <c r="D224" s="14"/>
    </row>
    <row r="225" spans="1:4" x14ac:dyDescent="0.2">
      <c r="A225" s="25"/>
      <c r="B225" s="26"/>
      <c r="C225" s="27"/>
      <c r="D225" s="14"/>
    </row>
    <row r="226" spans="1:4" x14ac:dyDescent="0.2">
      <c r="A226" s="25"/>
      <c r="B226" s="26"/>
      <c r="C226" s="27"/>
      <c r="D226" s="14"/>
    </row>
    <row r="227" spans="1:4" x14ac:dyDescent="0.2">
      <c r="A227" s="25"/>
      <c r="B227" s="26"/>
      <c r="C227" s="27"/>
      <c r="D227" s="14"/>
    </row>
    <row r="228" spans="1:4" x14ac:dyDescent="0.2">
      <c r="A228" s="25"/>
      <c r="B228" s="26"/>
      <c r="C228" s="27"/>
    </row>
    <row r="230" spans="1:4" x14ac:dyDescent="0.2">
      <c r="A230" s="25"/>
      <c r="B230" s="26"/>
      <c r="C230" s="27"/>
      <c r="D230" s="14"/>
    </row>
    <row r="231" spans="1:4" x14ac:dyDescent="0.2">
      <c r="A231" s="25"/>
      <c r="B231" s="26"/>
      <c r="C231" s="27"/>
      <c r="D231" s="14"/>
    </row>
    <row r="232" spans="1:4" x14ac:dyDescent="0.2">
      <c r="A232" s="25"/>
      <c r="B232" s="26"/>
      <c r="C232" s="27"/>
      <c r="D232" s="14"/>
    </row>
    <row r="233" spans="1:4" x14ac:dyDescent="0.2">
      <c r="D233" s="14"/>
    </row>
    <row r="234" spans="1:4" x14ac:dyDescent="0.2">
      <c r="A234" s="25"/>
      <c r="B234" s="26"/>
      <c r="C234" s="27"/>
      <c r="D234" s="14"/>
    </row>
    <row r="235" spans="1:4" x14ac:dyDescent="0.2">
      <c r="A235" s="25"/>
      <c r="B235" s="26"/>
      <c r="C235" s="27"/>
    </row>
    <row r="236" spans="1:4" x14ac:dyDescent="0.2">
      <c r="A236" s="25"/>
      <c r="B236" s="26"/>
      <c r="C236" s="27"/>
      <c r="D236" s="14"/>
    </row>
    <row r="237" spans="1:4" x14ac:dyDescent="0.2">
      <c r="A237" s="25"/>
      <c r="B237" s="26"/>
      <c r="C237" s="27"/>
      <c r="D237" s="14"/>
    </row>
    <row r="238" spans="1:4" x14ac:dyDescent="0.2">
      <c r="A238" s="25"/>
      <c r="B238" s="26"/>
      <c r="C238" s="27"/>
      <c r="D238" s="14"/>
    </row>
    <row r="239" spans="1:4" x14ac:dyDescent="0.2">
      <c r="A239" s="25"/>
      <c r="B239" s="26"/>
      <c r="C239" s="27"/>
    </row>
    <row r="240" spans="1:4" x14ac:dyDescent="0.2">
      <c r="A240" s="25"/>
      <c r="B240" s="26"/>
      <c r="C240" s="27"/>
      <c r="D240" s="14"/>
    </row>
    <row r="241" spans="1:4" x14ac:dyDescent="0.2">
      <c r="A241" s="25"/>
      <c r="B241" s="26"/>
      <c r="C241" s="27"/>
      <c r="D241" s="14"/>
    </row>
    <row r="242" spans="1:4" x14ac:dyDescent="0.2">
      <c r="A242" s="25"/>
      <c r="B242" s="26"/>
      <c r="C242" s="27"/>
      <c r="D242" s="14"/>
    </row>
    <row r="243" spans="1:4" x14ac:dyDescent="0.2">
      <c r="A243" s="25"/>
      <c r="B243" s="26"/>
      <c r="C243" s="27"/>
      <c r="D243" s="14"/>
    </row>
    <row r="244" spans="1:4" x14ac:dyDescent="0.2">
      <c r="A244" s="25"/>
      <c r="B244" s="26"/>
      <c r="C244" s="27"/>
      <c r="D244" s="14"/>
    </row>
    <row r="245" spans="1:4" x14ac:dyDescent="0.2">
      <c r="B245" s="26"/>
      <c r="D245" s="14"/>
    </row>
    <row r="246" spans="1:4" x14ac:dyDescent="0.2">
      <c r="A246" s="25"/>
      <c r="B246" s="26"/>
      <c r="C246" s="27"/>
      <c r="D246" s="14"/>
    </row>
    <row r="247" spans="1:4" x14ac:dyDescent="0.2">
      <c r="A247" s="25"/>
      <c r="B247" s="26"/>
      <c r="C247" s="27"/>
      <c r="D247" s="14"/>
    </row>
    <row r="248" spans="1:4" x14ac:dyDescent="0.2">
      <c r="D248" s="14"/>
    </row>
    <row r="249" spans="1:4" x14ac:dyDescent="0.2">
      <c r="A249" s="25"/>
      <c r="B249" s="26"/>
      <c r="C249" s="27"/>
      <c r="D249" s="14"/>
    </row>
    <row r="250" spans="1:4" x14ac:dyDescent="0.2">
      <c r="A250" s="25"/>
      <c r="B250" s="26"/>
      <c r="C250" s="27"/>
      <c r="D250" s="14"/>
    </row>
    <row r="251" spans="1:4" x14ac:dyDescent="0.2">
      <c r="A251" s="25"/>
      <c r="B251" s="26"/>
      <c r="C251" s="27"/>
    </row>
    <row r="252" spans="1:4" x14ac:dyDescent="0.2">
      <c r="A252" s="25"/>
      <c r="B252" s="26"/>
      <c r="C252" s="27"/>
      <c r="D252" s="14"/>
    </row>
    <row r="253" spans="1:4" x14ac:dyDescent="0.2">
      <c r="A253" s="25"/>
      <c r="B253" s="26"/>
      <c r="C253" s="27"/>
      <c r="D253" s="14"/>
    </row>
    <row r="254" spans="1:4" x14ac:dyDescent="0.2">
      <c r="A254" s="25"/>
      <c r="B254" s="26"/>
      <c r="C254" s="27"/>
    </row>
    <row r="255" spans="1:4" x14ac:dyDescent="0.2">
      <c r="A255" s="25"/>
      <c r="B255" s="26"/>
      <c r="C255" s="27"/>
      <c r="D255" s="14"/>
    </row>
    <row r="256" spans="1:4" x14ac:dyDescent="0.2">
      <c r="D256" s="14"/>
    </row>
    <row r="257" spans="1:4" x14ac:dyDescent="0.2">
      <c r="A257" s="25"/>
      <c r="B257" s="26"/>
      <c r="C257" s="27"/>
      <c r="D257" s="14"/>
    </row>
    <row r="258" spans="1:4" x14ac:dyDescent="0.2">
      <c r="A258" s="25"/>
      <c r="B258" s="26"/>
      <c r="C258" s="27"/>
      <c r="D258" s="14"/>
    </row>
    <row r="259" spans="1:4" x14ac:dyDescent="0.2">
      <c r="D259" s="14"/>
    </row>
    <row r="260" spans="1:4" x14ac:dyDescent="0.2">
      <c r="A260" s="25"/>
      <c r="B260" s="26"/>
      <c r="C260" s="27"/>
      <c r="D260" s="14"/>
    </row>
    <row r="261" spans="1:4" x14ac:dyDescent="0.2">
      <c r="A261" s="25"/>
      <c r="B261" s="26"/>
      <c r="C261" s="27"/>
      <c r="D261" s="14"/>
    </row>
    <row r="263" spans="1:4" x14ac:dyDescent="0.2">
      <c r="A263" s="25"/>
      <c r="B263" s="26"/>
      <c r="C263" s="27"/>
      <c r="D263" s="14"/>
    </row>
    <row r="264" spans="1:4" x14ac:dyDescent="0.2">
      <c r="A264" s="25"/>
      <c r="B264" s="26"/>
      <c r="C264" s="27"/>
      <c r="D264" s="14"/>
    </row>
    <row r="266" spans="1:4" x14ac:dyDescent="0.2">
      <c r="A266" s="25"/>
      <c r="B266" s="26"/>
      <c r="C266" s="27"/>
      <c r="D266" s="14"/>
    </row>
    <row r="267" spans="1:4" x14ac:dyDescent="0.2">
      <c r="A267" s="25"/>
      <c r="B267" s="26"/>
      <c r="C267" s="27"/>
      <c r="D267" s="14"/>
    </row>
    <row r="268" spans="1:4" x14ac:dyDescent="0.2">
      <c r="A268" s="25"/>
      <c r="B268" s="26"/>
      <c r="C268" s="27"/>
    </row>
    <row r="269" spans="1:4" x14ac:dyDescent="0.2">
      <c r="A269" s="25"/>
      <c r="B269" s="26"/>
      <c r="C269" s="27"/>
      <c r="D269" s="14"/>
    </row>
    <row r="270" spans="1:4" x14ac:dyDescent="0.2">
      <c r="D270" s="14"/>
    </row>
    <row r="271" spans="1:4" x14ac:dyDescent="0.2">
      <c r="A271" s="26"/>
      <c r="B271" s="26"/>
      <c r="C271" s="27"/>
    </row>
    <row r="272" spans="1:4" x14ac:dyDescent="0.2">
      <c r="A272" s="25"/>
      <c r="B272" s="26"/>
      <c r="C272" s="27"/>
      <c r="D272" s="14"/>
    </row>
    <row r="273" spans="1:4" x14ac:dyDescent="0.2">
      <c r="A273" s="25"/>
      <c r="B273" s="26"/>
      <c r="C273" s="27"/>
      <c r="D273" s="14"/>
    </row>
    <row r="274" spans="1:4" x14ac:dyDescent="0.2">
      <c r="A274" s="25"/>
      <c r="B274" s="26"/>
      <c r="C274" s="27"/>
      <c r="D274" s="14"/>
    </row>
    <row r="275" spans="1:4" x14ac:dyDescent="0.2">
      <c r="A275" s="25"/>
      <c r="B275" s="26"/>
      <c r="C275" s="27"/>
      <c r="D275" s="14"/>
    </row>
    <row r="276" spans="1:4" x14ac:dyDescent="0.2">
      <c r="A276" s="25"/>
      <c r="B276" s="26"/>
      <c r="C276" s="27"/>
    </row>
    <row r="277" spans="1:4" x14ac:dyDescent="0.2">
      <c r="A277" s="25"/>
      <c r="B277" s="26"/>
      <c r="C277" s="27"/>
      <c r="D277" s="14"/>
    </row>
    <row r="278" spans="1:4" x14ac:dyDescent="0.2">
      <c r="A278" s="25"/>
      <c r="B278" s="26"/>
      <c r="C278" s="27"/>
      <c r="D278" s="14"/>
    </row>
    <row r="279" spans="1:4" x14ac:dyDescent="0.2">
      <c r="A279" s="25"/>
      <c r="B279" s="26"/>
      <c r="C279" s="27"/>
      <c r="D279" s="14"/>
    </row>
    <row r="280" spans="1:4" x14ac:dyDescent="0.2">
      <c r="A280" s="26"/>
      <c r="B280" s="26"/>
      <c r="C280" s="27"/>
      <c r="D280" s="14"/>
    </row>
    <row r="281" spans="1:4" x14ac:dyDescent="0.2">
      <c r="A281" s="25"/>
      <c r="B281" s="26"/>
      <c r="C281" s="27"/>
      <c r="D281" s="14"/>
    </row>
    <row r="282" spans="1:4" x14ac:dyDescent="0.2">
      <c r="D282" s="14"/>
    </row>
    <row r="283" spans="1:4" x14ac:dyDescent="0.2">
      <c r="A283" s="25"/>
      <c r="B283" s="26"/>
      <c r="C283" s="27"/>
      <c r="D283" s="14"/>
    </row>
    <row r="284" spans="1:4" x14ac:dyDescent="0.2">
      <c r="A284" s="25"/>
      <c r="B284" s="26"/>
      <c r="C284" s="27"/>
      <c r="D284" s="14"/>
    </row>
    <row r="285" spans="1:4" x14ac:dyDescent="0.2">
      <c r="A285" s="30"/>
      <c r="B285" s="31"/>
      <c r="C285" s="32"/>
      <c r="D285" s="14"/>
    </row>
    <row r="286" spans="1:4" x14ac:dyDescent="0.2">
      <c r="D286" s="14"/>
    </row>
    <row r="287" spans="1:4" x14ac:dyDescent="0.2">
      <c r="A287" s="25"/>
      <c r="B287" s="26"/>
      <c r="C287" s="27"/>
      <c r="D287" s="14"/>
    </row>
    <row r="288" spans="1:4" x14ac:dyDescent="0.2">
      <c r="A288" s="25"/>
      <c r="B288" s="26"/>
      <c r="C288" s="27"/>
    </row>
    <row r="289" spans="1:4" x14ac:dyDescent="0.2">
      <c r="A289" s="25"/>
      <c r="B289" s="26"/>
      <c r="C289" s="27"/>
      <c r="D289" s="14"/>
    </row>
    <row r="290" spans="1:4" x14ac:dyDescent="0.2">
      <c r="A290" s="25"/>
      <c r="B290" s="26"/>
      <c r="C290" s="27"/>
      <c r="D290" s="14"/>
    </row>
    <row r="291" spans="1:4" x14ac:dyDescent="0.2">
      <c r="A291" s="28"/>
      <c r="B291" s="26"/>
      <c r="C291" s="27"/>
      <c r="D291" s="4"/>
    </row>
    <row r="292" spans="1:4" x14ac:dyDescent="0.2">
      <c r="A292" s="28"/>
      <c r="B292" s="26"/>
      <c r="C292" s="27"/>
    </row>
    <row r="293" spans="1:4" x14ac:dyDescent="0.2">
      <c r="A293" s="25"/>
      <c r="B293" s="26"/>
      <c r="C293" s="27"/>
      <c r="D293" s="14"/>
    </row>
    <row r="294" spans="1:4" x14ac:dyDescent="0.2">
      <c r="A294" s="25"/>
      <c r="B294" s="26"/>
      <c r="C294" s="27"/>
      <c r="D294" s="14"/>
    </row>
    <row r="295" spans="1:4" x14ac:dyDescent="0.2">
      <c r="A295" s="25"/>
      <c r="B295" s="26"/>
      <c r="C295" s="27"/>
      <c r="D295" s="14"/>
    </row>
    <row r="296" spans="1:4" x14ac:dyDescent="0.2">
      <c r="A296" s="25"/>
      <c r="B296" s="26"/>
      <c r="C296" s="27"/>
      <c r="D296" s="14"/>
    </row>
    <row r="297" spans="1:4" x14ac:dyDescent="0.2">
      <c r="A297" s="25"/>
      <c r="B297" s="26"/>
      <c r="C297" s="27"/>
      <c r="D297" s="14"/>
    </row>
    <row r="298" spans="1:4" x14ac:dyDescent="0.2">
      <c r="A298" s="28"/>
      <c r="B298" s="26"/>
      <c r="C298" s="27"/>
      <c r="D298" s="14"/>
    </row>
    <row r="299" spans="1:4" x14ac:dyDescent="0.2">
      <c r="A299" s="25"/>
      <c r="B299" s="26"/>
      <c r="C299" s="27"/>
      <c r="D299" s="14"/>
    </row>
    <row r="300" spans="1:4" x14ac:dyDescent="0.2">
      <c r="A300" s="25"/>
      <c r="B300" s="26"/>
      <c r="C300" s="27"/>
      <c r="D300" s="14"/>
    </row>
    <row r="301" spans="1:4" x14ac:dyDescent="0.2">
      <c r="A301" s="28"/>
      <c r="B301" s="26"/>
      <c r="C301" s="27"/>
      <c r="D301" s="14"/>
    </row>
    <row r="302" spans="1:4" x14ac:dyDescent="0.2">
      <c r="A302" s="25"/>
      <c r="B302" s="26"/>
      <c r="C302" s="27"/>
      <c r="D302" s="14"/>
    </row>
    <row r="303" spans="1:4" x14ac:dyDescent="0.2">
      <c r="D303" s="14"/>
    </row>
    <row r="304" spans="1:4" x14ac:dyDescent="0.2">
      <c r="A304" s="25"/>
      <c r="B304" s="26"/>
      <c r="C304" s="27"/>
      <c r="D304" s="14"/>
    </row>
    <row r="305" spans="1:4" x14ac:dyDescent="0.2">
      <c r="A305" s="25"/>
      <c r="B305" s="26"/>
      <c r="C305" s="27"/>
      <c r="D305" s="14"/>
    </row>
    <row r="306" spans="1:4" x14ac:dyDescent="0.2">
      <c r="A306" s="25"/>
      <c r="B306" s="26"/>
      <c r="C306" s="27"/>
      <c r="D306" s="14"/>
    </row>
    <row r="307" spans="1:4" x14ac:dyDescent="0.2">
      <c r="A307" s="25"/>
      <c r="B307" s="26"/>
      <c r="C307" s="27"/>
      <c r="D307" s="14"/>
    </row>
    <row r="308" spans="1:4" x14ac:dyDescent="0.2">
      <c r="D308" s="14"/>
    </row>
    <row r="310" spans="1:4" x14ac:dyDescent="0.2">
      <c r="A310" s="25"/>
      <c r="B310" s="26"/>
      <c r="C310" s="27"/>
      <c r="D310" s="14"/>
    </row>
    <row r="311" spans="1:4" x14ac:dyDescent="0.2">
      <c r="A311" s="25"/>
      <c r="B311" s="26"/>
      <c r="C311" s="27"/>
      <c r="D311" s="14"/>
    </row>
    <row r="312" spans="1:4" x14ac:dyDescent="0.2">
      <c r="A312" s="25"/>
      <c r="B312" s="26"/>
      <c r="C312" s="27"/>
      <c r="D312" s="14"/>
    </row>
    <row r="313" spans="1:4" x14ac:dyDescent="0.2">
      <c r="D313" s="14"/>
    </row>
    <row r="314" spans="1:4" x14ac:dyDescent="0.2">
      <c r="A314" s="25"/>
      <c r="B314" s="26"/>
      <c r="C314" s="27"/>
    </row>
    <row r="315" spans="1:4" x14ac:dyDescent="0.2">
      <c r="A315" s="25"/>
      <c r="B315" s="26"/>
      <c r="C315" s="27"/>
    </row>
    <row r="316" spans="1:4" x14ac:dyDescent="0.2">
      <c r="A316" s="25"/>
      <c r="B316" s="26"/>
      <c r="C316" s="27"/>
      <c r="D316" s="14"/>
    </row>
    <row r="317" spans="1:4" x14ac:dyDescent="0.2">
      <c r="A317" s="25"/>
      <c r="B317" s="26"/>
      <c r="C317" s="27"/>
      <c r="D317" s="14"/>
    </row>
    <row r="318" spans="1:4" x14ac:dyDescent="0.2">
      <c r="A318" s="25"/>
      <c r="B318" s="26"/>
      <c r="C318" s="27"/>
      <c r="D318" s="14"/>
    </row>
    <row r="319" spans="1:4" x14ac:dyDescent="0.2">
      <c r="A319" s="30"/>
      <c r="B319" s="31"/>
      <c r="C319" s="32"/>
    </row>
    <row r="320" spans="1:4" x14ac:dyDescent="0.2">
      <c r="D320" s="14"/>
    </row>
    <row r="321" spans="1:4" x14ac:dyDescent="0.2">
      <c r="A321" s="37"/>
      <c r="B321" s="26"/>
      <c r="C321" s="27"/>
      <c r="D321" s="14"/>
    </row>
    <row r="322" spans="1:4" x14ac:dyDescent="0.2">
      <c r="A322" s="25"/>
      <c r="B322" s="26"/>
      <c r="C322" s="27"/>
      <c r="D322" s="14"/>
    </row>
    <row r="323" spans="1:4" x14ac:dyDescent="0.2">
      <c r="A323" s="25"/>
      <c r="B323" s="26"/>
      <c r="C323" s="27"/>
      <c r="D323" s="14"/>
    </row>
    <row r="324" spans="1:4" x14ac:dyDescent="0.2">
      <c r="A324" s="25"/>
      <c r="B324" s="26"/>
      <c r="C324" s="27"/>
      <c r="D324" s="14"/>
    </row>
    <row r="325" spans="1:4" x14ac:dyDescent="0.2">
      <c r="D325" s="4"/>
    </row>
    <row r="326" spans="1:4" x14ac:dyDescent="0.2">
      <c r="A326" s="25"/>
      <c r="B326" s="26"/>
      <c r="C326" s="27"/>
    </row>
    <row r="327" spans="1:4" x14ac:dyDescent="0.2">
      <c r="A327" s="25"/>
      <c r="B327" s="26"/>
      <c r="C327" s="27"/>
      <c r="D327" s="14"/>
    </row>
    <row r="328" spans="1:4" x14ac:dyDescent="0.2">
      <c r="A328" s="25"/>
      <c r="B328" s="26"/>
      <c r="C328" s="27"/>
      <c r="D328" s="14"/>
    </row>
    <row r="329" spans="1:4" x14ac:dyDescent="0.2">
      <c r="A329" s="25"/>
      <c r="B329" s="26"/>
      <c r="C329" s="27"/>
      <c r="D329" s="14"/>
    </row>
    <row r="330" spans="1:4" x14ac:dyDescent="0.2">
      <c r="A330" s="25"/>
      <c r="B330" s="26"/>
      <c r="C330" s="27"/>
      <c r="D330" s="14"/>
    </row>
    <row r="331" spans="1:4" x14ac:dyDescent="0.2">
      <c r="A331" s="25"/>
      <c r="B331" s="26"/>
      <c r="C331" s="27"/>
    </row>
    <row r="332" spans="1:4" x14ac:dyDescent="0.2">
      <c r="A332" s="25"/>
      <c r="B332" s="26"/>
      <c r="C332" s="27"/>
      <c r="D332" s="14"/>
    </row>
    <row r="333" spans="1:4" x14ac:dyDescent="0.2">
      <c r="A333" s="25"/>
      <c r="B333" s="26"/>
      <c r="D333" s="14"/>
    </row>
    <row r="334" spans="1:4" x14ac:dyDescent="0.2">
      <c r="A334" s="25"/>
      <c r="B334" s="26"/>
      <c r="C334" s="27"/>
      <c r="D334" s="14"/>
    </row>
    <row r="335" spans="1:4" x14ac:dyDescent="0.2">
      <c r="A335" s="25"/>
      <c r="B335" s="38"/>
      <c r="C335" s="27"/>
      <c r="D335" s="14"/>
    </row>
    <row r="336" spans="1:4" x14ac:dyDescent="0.2">
      <c r="A336" s="25"/>
      <c r="B336" s="26"/>
      <c r="C336" s="27"/>
      <c r="D336" s="14"/>
    </row>
    <row r="337" spans="1:4" x14ac:dyDescent="0.2">
      <c r="A337" s="25"/>
      <c r="B337" s="26"/>
      <c r="C337" s="27"/>
      <c r="D337" s="14"/>
    </row>
    <row r="338" spans="1:4" x14ac:dyDescent="0.2">
      <c r="A338" s="25"/>
      <c r="B338" s="26"/>
      <c r="C338" s="27"/>
      <c r="D338" s="14"/>
    </row>
    <row r="339" spans="1:4" x14ac:dyDescent="0.2">
      <c r="A339" s="25"/>
      <c r="B339" s="26"/>
      <c r="C339" s="27"/>
    </row>
    <row r="340" spans="1:4" x14ac:dyDescent="0.2">
      <c r="A340" s="25"/>
      <c r="B340" s="26"/>
      <c r="C340" s="27"/>
      <c r="D340" s="14"/>
    </row>
    <row r="341" spans="1:4" x14ac:dyDescent="0.2">
      <c r="A341" s="25"/>
      <c r="B341" s="26"/>
      <c r="C341" s="27"/>
      <c r="D341" s="14"/>
    </row>
    <row r="342" spans="1:4" x14ac:dyDescent="0.2">
      <c r="A342" s="25"/>
      <c r="B342" s="26"/>
      <c r="C342" s="27"/>
      <c r="D342" s="14"/>
    </row>
    <row r="343" spans="1:4" x14ac:dyDescent="0.2">
      <c r="A343" s="25"/>
      <c r="B343" s="26"/>
      <c r="C343" s="27"/>
      <c r="D343" s="14"/>
    </row>
    <row r="344" spans="1:4" x14ac:dyDescent="0.2">
      <c r="A344" s="25"/>
      <c r="B344" s="26"/>
      <c r="C344" s="27"/>
      <c r="D344" s="14"/>
    </row>
    <row r="345" spans="1:4" x14ac:dyDescent="0.2">
      <c r="A345" s="25"/>
      <c r="B345" s="26"/>
      <c r="C345" s="27"/>
      <c r="D345" s="14"/>
    </row>
    <row r="346" spans="1:4" x14ac:dyDescent="0.2">
      <c r="A346" s="33"/>
      <c r="B346" s="34"/>
      <c r="C346" s="35"/>
      <c r="D346" s="14"/>
    </row>
    <row r="347" spans="1:4" x14ac:dyDescent="0.2">
      <c r="A347" s="31"/>
      <c r="B347" s="31"/>
      <c r="C347" s="32"/>
      <c r="D347" s="14"/>
    </row>
    <row r="348" spans="1:4" x14ac:dyDescent="0.2">
      <c r="D348" s="14"/>
    </row>
    <row r="349" spans="1:4" x14ac:dyDescent="0.2">
      <c r="A349" s="25"/>
      <c r="B349" s="26"/>
      <c r="C349" s="27"/>
      <c r="D349" s="14"/>
    </row>
    <row r="350" spans="1:4" x14ac:dyDescent="0.2">
      <c r="A350" s="25"/>
      <c r="B350" s="26"/>
      <c r="C350" s="27"/>
      <c r="D350" s="14"/>
    </row>
    <row r="351" spans="1:4" x14ac:dyDescent="0.2">
      <c r="A351" s="27"/>
      <c r="B351" s="26"/>
      <c r="C351" s="27"/>
      <c r="D351" s="14"/>
    </row>
    <row r="352" spans="1:4" x14ac:dyDescent="0.2">
      <c r="A352" s="25"/>
      <c r="B352" s="26"/>
      <c r="C352" s="27"/>
      <c r="D352" s="8"/>
    </row>
    <row r="353" spans="1:4" x14ac:dyDescent="0.2">
      <c r="A353" s="27"/>
      <c r="B353" s="26"/>
      <c r="C353" s="27"/>
      <c r="D353" s="4"/>
    </row>
    <row r="355" spans="1:4" x14ac:dyDescent="0.2">
      <c r="A355" s="25"/>
      <c r="B355" s="26"/>
      <c r="C355" s="27"/>
      <c r="D355" s="14"/>
    </row>
    <row r="356" spans="1:4" x14ac:dyDescent="0.2">
      <c r="A356" s="25"/>
      <c r="B356" s="26"/>
      <c r="C356" s="27"/>
      <c r="D356" s="14"/>
    </row>
    <row r="357" spans="1:4" x14ac:dyDescent="0.2">
      <c r="A357" s="25"/>
      <c r="B357" s="26"/>
      <c r="C357" s="27"/>
      <c r="D357" s="14"/>
    </row>
    <row r="358" spans="1:4" x14ac:dyDescent="0.2">
      <c r="A358" s="25"/>
      <c r="B358" s="26"/>
      <c r="C358" s="27"/>
      <c r="D358" s="14"/>
    </row>
    <row r="359" spans="1:4" x14ac:dyDescent="0.2">
      <c r="A359" s="25"/>
      <c r="B359" s="26"/>
      <c r="C359" s="27"/>
      <c r="D359" s="14"/>
    </row>
    <row r="360" spans="1:4" x14ac:dyDescent="0.2">
      <c r="A360" s="25"/>
      <c r="B360" s="26"/>
      <c r="C360" s="27"/>
    </row>
    <row r="361" spans="1:4" x14ac:dyDescent="0.2">
      <c r="A361" s="28"/>
      <c r="D361" s="14"/>
    </row>
    <row r="362" spans="1:4" x14ac:dyDescent="0.2">
      <c r="A362" s="25"/>
      <c r="B362" s="26"/>
      <c r="C362" s="27"/>
      <c r="D362" s="14"/>
    </row>
    <row r="363" spans="1:4" x14ac:dyDescent="0.2">
      <c r="A363" s="25"/>
      <c r="B363" s="26"/>
      <c r="C363" s="27"/>
      <c r="D363" s="14"/>
    </row>
    <row r="364" spans="1:4" x14ac:dyDescent="0.2">
      <c r="A364" s="31"/>
      <c r="B364" s="31"/>
      <c r="C364" s="32"/>
      <c r="D364" s="14"/>
    </row>
    <row r="365" spans="1:4" x14ac:dyDescent="0.2">
      <c r="D365" s="14"/>
    </row>
    <row r="366" spans="1:4" x14ac:dyDescent="0.2">
      <c r="A366" s="25"/>
      <c r="B366" s="26"/>
      <c r="C366" s="27"/>
      <c r="D366" s="14"/>
    </row>
    <row r="367" spans="1:4" x14ac:dyDescent="0.2">
      <c r="A367" s="25"/>
      <c r="B367" s="26"/>
      <c r="C367" s="27"/>
    </row>
    <row r="368" spans="1:4" x14ac:dyDescent="0.2">
      <c r="A368" s="25"/>
      <c r="B368" s="26"/>
      <c r="C368" s="27"/>
      <c r="D368" s="14"/>
    </row>
    <row r="369" spans="1:4" x14ac:dyDescent="0.2">
      <c r="A369" s="25"/>
      <c r="B369" s="26"/>
      <c r="C369" s="27"/>
      <c r="D369" s="14"/>
    </row>
    <row r="370" spans="1:4" x14ac:dyDescent="0.2">
      <c r="D370" s="4"/>
    </row>
    <row r="371" spans="1:4" x14ac:dyDescent="0.2">
      <c r="A371" s="25"/>
      <c r="B371" s="26"/>
      <c r="C371" s="27"/>
    </row>
    <row r="372" spans="1:4" x14ac:dyDescent="0.2">
      <c r="A372" s="25"/>
      <c r="B372" s="26"/>
      <c r="C372" s="27"/>
      <c r="D372" s="14"/>
    </row>
    <row r="373" spans="1:4" x14ac:dyDescent="0.2">
      <c r="A373" s="25"/>
      <c r="B373" s="26"/>
      <c r="C373" s="27"/>
      <c r="D373" s="14"/>
    </row>
    <row r="374" spans="1:4" x14ac:dyDescent="0.2">
      <c r="A374" s="25"/>
      <c r="B374" s="26"/>
      <c r="C374" s="27"/>
      <c r="D374" s="14"/>
    </row>
    <row r="375" spans="1:4" x14ac:dyDescent="0.2">
      <c r="A375" s="25"/>
      <c r="B375" s="26"/>
      <c r="C375" s="27"/>
      <c r="D375" s="14"/>
    </row>
    <row r="376" spans="1:4" x14ac:dyDescent="0.2">
      <c r="A376" s="30"/>
      <c r="B376" s="31"/>
      <c r="C376" s="32"/>
    </row>
    <row r="377" spans="1:4" x14ac:dyDescent="0.2">
      <c r="D377" s="14"/>
    </row>
    <row r="378" spans="1:4" x14ac:dyDescent="0.2">
      <c r="A378" s="25"/>
      <c r="B378" s="26"/>
      <c r="C378" s="27"/>
      <c r="D378" s="14"/>
    </row>
    <row r="379" spans="1:4" x14ac:dyDescent="0.2">
      <c r="A379" s="25"/>
      <c r="B379" s="26"/>
      <c r="C379" s="27"/>
      <c r="D379" s="14"/>
    </row>
    <row r="380" spans="1:4" x14ac:dyDescent="0.2">
      <c r="A380" s="25"/>
      <c r="B380" s="26"/>
      <c r="C380" s="27"/>
      <c r="D380" s="14"/>
    </row>
    <row r="381" spans="1:4" x14ac:dyDescent="0.2">
      <c r="A381" s="27"/>
      <c r="B381" s="26"/>
      <c r="C381" s="27"/>
      <c r="D381" s="14"/>
    </row>
    <row r="382" spans="1:4" x14ac:dyDescent="0.2">
      <c r="A382" s="27"/>
      <c r="B382" s="26"/>
      <c r="C382" s="27"/>
      <c r="D382" s="4"/>
    </row>
    <row r="383" spans="1:4" x14ac:dyDescent="0.2">
      <c r="A383" s="27"/>
      <c r="B383" s="26"/>
      <c r="C383" s="27"/>
    </row>
    <row r="384" spans="1:4" x14ac:dyDescent="0.2">
      <c r="A384" s="27"/>
      <c r="B384" s="26"/>
      <c r="C384" s="27"/>
      <c r="D384" s="14"/>
    </row>
    <row r="385" spans="1:4" x14ac:dyDescent="0.2">
      <c r="A385" s="27"/>
      <c r="B385" s="26"/>
      <c r="C385" s="27"/>
      <c r="D385" s="14"/>
    </row>
    <row r="386" spans="1:4" x14ac:dyDescent="0.2">
      <c r="A386" s="27"/>
      <c r="B386" s="26"/>
      <c r="C386" s="27"/>
      <c r="D386" s="14"/>
    </row>
    <row r="387" spans="1:4" x14ac:dyDescent="0.2">
      <c r="A387" s="27"/>
      <c r="B387" s="26"/>
      <c r="C387" s="27"/>
      <c r="D387" s="14"/>
    </row>
    <row r="388" spans="1:4" x14ac:dyDescent="0.2">
      <c r="A388" s="27"/>
      <c r="B388" s="26"/>
      <c r="C388" s="27"/>
      <c r="D388" s="14"/>
    </row>
    <row r="389" spans="1:4" x14ac:dyDescent="0.2">
      <c r="A389" s="27"/>
      <c r="B389" s="26"/>
      <c r="C389" s="27"/>
      <c r="D389" s="14"/>
    </row>
    <row r="390" spans="1:4" x14ac:dyDescent="0.2">
      <c r="A390" s="25"/>
      <c r="B390" s="26"/>
      <c r="C390" s="27"/>
      <c r="D390" s="14"/>
    </row>
    <row r="391" spans="1:4" x14ac:dyDescent="0.2">
      <c r="D391" s="14"/>
    </row>
    <row r="392" spans="1:4" x14ac:dyDescent="0.2">
      <c r="A392" s="25"/>
      <c r="D392" s="14"/>
    </row>
    <row r="393" spans="1:4" x14ac:dyDescent="0.2">
      <c r="D393" s="14"/>
    </row>
    <row r="394" spans="1:4" x14ac:dyDescent="0.2">
      <c r="D394" s="14"/>
    </row>
    <row r="395" spans="1:4" x14ac:dyDescent="0.2">
      <c r="D395" s="14"/>
    </row>
    <row r="396" spans="1:4" x14ac:dyDescent="0.2">
      <c r="D396" s="14"/>
    </row>
    <row r="404" spans="1:4" x14ac:dyDescent="0.2">
      <c r="A404" s="39"/>
      <c r="B404" s="33"/>
      <c r="C404" s="35"/>
    </row>
    <row r="405" spans="1:4" x14ac:dyDescent="0.2">
      <c r="A405" s="30"/>
      <c r="B405" s="33"/>
      <c r="C405" s="35"/>
    </row>
    <row r="410" spans="1:4" x14ac:dyDescent="0.2">
      <c r="A410" s="30"/>
      <c r="D410" s="8"/>
    </row>
    <row r="411" spans="1:4" x14ac:dyDescent="0.2">
      <c r="D411" s="8"/>
    </row>
    <row r="417" spans="1:4" x14ac:dyDescent="0.2">
      <c r="A417" s="30"/>
      <c r="B417" s="31"/>
      <c r="C417" s="32"/>
    </row>
    <row r="423" spans="1:4" x14ac:dyDescent="0.2">
      <c r="D423" s="4"/>
    </row>
    <row r="426" spans="1:4" x14ac:dyDescent="0.2">
      <c r="A426" s="30"/>
      <c r="B426" s="31"/>
      <c r="C426" s="32"/>
    </row>
    <row r="432" spans="1:4" x14ac:dyDescent="0.2">
      <c r="D432" s="4"/>
    </row>
    <row r="433" spans="1:4" x14ac:dyDescent="0.2">
      <c r="A433" s="30"/>
      <c r="B433" s="31"/>
      <c r="C433" s="32"/>
    </row>
    <row r="439" spans="1:4" x14ac:dyDescent="0.2">
      <c r="D439" s="4"/>
    </row>
  </sheetData>
  <mergeCells count="8">
    <mergeCell ref="E60:E75"/>
    <mergeCell ref="E82:E83"/>
    <mergeCell ref="E4:E14"/>
    <mergeCell ref="E1:E3"/>
    <mergeCell ref="E15:E28"/>
    <mergeCell ref="E30:E38"/>
    <mergeCell ref="E40:E44"/>
    <mergeCell ref="E46:E56"/>
  </mergeCells>
  <pageMargins left="0.7" right="0.7" top="0.75" bottom="0.75" header="0.3" footer="0.3"/>
  <headerFooter>
    <oddFooter>&amp;R_x000D_&amp;1#&amp;"Calibri"&amp;10&amp;K000000 Official Use Only</oddFooter>
  </headerFooter>
  <ignoredErrors>
    <ignoredError sqref="C111" formulaRange="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WBG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Paul Yves Mvogo</dc:creator>
  <cp:lastModifiedBy>Khalil d’Abzac</cp:lastModifiedBy>
  <dcterms:created xsi:type="dcterms:W3CDTF">2025-08-20T11:17:52Z</dcterms:created>
  <dcterms:modified xsi:type="dcterms:W3CDTF">2026-03-27T08:48:17Z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2025-08-20T11:18:34Z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c9dda444-267b-4ce7-a86c-85532f9f5a53</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ies>
</file>